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862852F1-7AB6-4B75-8B05-A9CBB86B933B}" xr6:coauthVersionLast="47" xr6:coauthVersionMax="47" xr10:uidLastSave="{00000000-0000-0000-0000-000000000000}"/>
  <bookViews>
    <workbookView xWindow="-15570" yWindow="-16320" windowWidth="29040" windowHeight="15840" tabRatio="860" activeTab="2" xr2:uid="{00000000-000D-0000-FFFF-FFFF00000000}"/>
  </bookViews>
  <sheets>
    <sheet name="演習の趣旨と利用方法" sheetId="11" r:id="rId1"/>
    <sheet name="A_EXCEL予算実務→" sheetId="15" r:id="rId2"/>
    <sheet name="A①_A事業部_入力" sheetId="6" r:id="rId3"/>
    <sheet name="A①_A事業部_出力" sheetId="25" r:id="rId4"/>
  </sheets>
  <definedNames>
    <definedName name="_xlnm.Print_Area" localSheetId="3">A①_A事業部_出力!$B$1:$T$43</definedName>
    <definedName name="_xlnm.Print_Area" localSheetId="2">A①_A事業部_入力!$B$1:$T$37</definedName>
    <definedName name="_xlnm.Print_Area" localSheetId="0">演習の趣旨と利用方法!$B$1:$N$11</definedName>
    <definedName name="_xlnm.Print_Titles" localSheetId="3">A①_A事業部_出力!$1:$3</definedName>
    <definedName name="_xlnm.Print_Titles" localSheetId="2">A①_A事業部_入力!$1:$3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38" i="25" l="1"/>
  <c r="S34" i="25"/>
  <c r="S24" i="25"/>
  <c r="M34" i="25"/>
  <c r="M26" i="25"/>
  <c r="S26" i="25" s="1"/>
  <c r="M29" i="25"/>
  <c r="S29" i="25" s="1"/>
  <c r="M28" i="25"/>
  <c r="S28" i="25" s="1"/>
  <c r="M24" i="25"/>
  <c r="M23" i="25"/>
  <c r="S23" i="25" s="1"/>
  <c r="M25" i="6"/>
  <c r="M35" i="6" s="1"/>
  <c r="N32" i="25"/>
  <c r="M25" i="25" l="1"/>
  <c r="S25" i="25" s="1"/>
  <c r="N33" i="25"/>
  <c r="N36" i="25"/>
  <c r="N30" i="25"/>
  <c r="M35" i="25" l="1"/>
  <c r="N31" i="25"/>
  <c r="N37" i="25"/>
  <c r="N39" i="25"/>
  <c r="M27" i="6"/>
  <c r="M27" i="25" s="1"/>
  <c r="S27" i="25" s="1"/>
  <c r="N40" i="25" l="1"/>
  <c r="S35" i="25"/>
  <c r="M30" i="6"/>
  <c r="M32" i="6"/>
  <c r="M32" i="25" l="1"/>
  <c r="M33" i="6"/>
  <c r="M31" i="6"/>
  <c r="M31" i="25" s="1"/>
  <c r="S31" i="25" s="1"/>
  <c r="M30" i="25"/>
  <c r="S30" i="25" s="1"/>
  <c r="M36" i="6"/>
  <c r="M37" i="6" l="1"/>
  <c r="M39" i="6"/>
  <c r="M40" i="6" s="1"/>
  <c r="M33" i="25"/>
  <c r="S33" i="25" s="1"/>
  <c r="S32" i="25"/>
  <c r="M36" i="25"/>
  <c r="M37" i="25" l="1"/>
  <c r="S37" i="25" s="1"/>
  <c r="M39" i="25"/>
  <c r="S36" i="25"/>
  <c r="M40" i="25" l="1"/>
  <c r="S40" i="25" s="1"/>
  <c r="S39" i="25"/>
</calcChain>
</file>

<file path=xl/sharedStrings.xml><?xml version="1.0" encoding="utf-8"?>
<sst xmlns="http://schemas.openxmlformats.org/spreadsheetml/2006/main" count="260" uniqueCount="113">
  <si>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</si>
  <si>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</si>
  <si>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</si>
  <si>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</si>
  <si>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</si>
  <si>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</si>
  <si>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入力/計算式</t>
    <rPh sb="0" eb="1">
      <t>ニュウ</t>
    </rPh>
    <rPh sb="1" eb="2">
      <t>チカラ</t>
    </rPh>
    <rPh sb="3" eb="6">
      <t>ケイサンシキ</t>
    </rPh>
    <phoneticPr fontId="1"/>
  </si>
  <si>
    <t>千</t>
    <rPh sb="0" eb="1">
      <t>セン</t>
    </rPh>
    <phoneticPr fontId="1"/>
  </si>
  <si>
    <t>円</t>
    <rPh sb="0" eb="1">
      <t>エン</t>
    </rPh>
    <phoneticPr fontId="1"/>
  </si>
  <si>
    <t>①</t>
    <phoneticPr fontId="1"/>
  </si>
  <si>
    <t>解説</t>
    <rPh sb="0" eb="2">
      <t>カイセツ</t>
    </rPh>
    <phoneticPr fontId="1"/>
  </si>
  <si>
    <t>売上高</t>
    <rPh sb="0" eb="3">
      <t>ウリアゲダカ</t>
    </rPh>
    <phoneticPr fontId="1"/>
  </si>
  <si>
    <t>入力</t>
    <rPh sb="0" eb="1">
      <t>ニュウ</t>
    </rPh>
    <rPh sb="1" eb="2">
      <t>チカラ</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</si>
  <si>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</si>
  <si>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</si>
  <si>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</si>
  <si>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</si>
  <si>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</si>
  <si>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</si>
  <si>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</si>
  <si>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</si>
  <si>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</si>
  <si>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</si>
  <si>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</si>
  <si>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</si>
  <si>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</si>
  <si>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平均販売単価</t>
    <rPh sb="0" eb="2">
      <t>ヘイキン</t>
    </rPh>
    <rPh sb="2" eb="6">
      <t>ハンバイタンカ</t>
    </rPh>
    <phoneticPr fontId="1"/>
  </si>
  <si>
    <t>④</t>
    <phoneticPr fontId="1"/>
  </si>
  <si>
    <t>⑤</t>
    <phoneticPr fontId="1"/>
  </si>
  <si>
    <t>⑬</t>
    <phoneticPr fontId="1"/>
  </si>
  <si>
    <t>EXCEL_予算実務</t>
    <rPh sb="6" eb="8">
      <t>ヨサン</t>
    </rPh>
    <rPh sb="8" eb="10">
      <t>ジツム</t>
    </rPh>
    <phoneticPr fontId="1"/>
  </si>
  <si>
    <t>入力画面</t>
    <rPh sb="0" eb="1">
      <t>イ</t>
    </rPh>
    <rPh sb="1" eb="2">
      <t>リョク</t>
    </rPh>
    <rPh sb="2" eb="4">
      <t>ガメン</t>
    </rPh>
    <phoneticPr fontId="1"/>
  </si>
  <si>
    <t>全社</t>
    <rPh sb="0" eb="2">
      <t>ゼンシャ</t>
    </rPh>
    <phoneticPr fontId="1"/>
  </si>
  <si>
    <t>全社</t>
    <rPh sb="0" eb="2">
      <t>ゼンシャ</t>
    </rPh>
    <phoneticPr fontId="1"/>
  </si>
  <si>
    <t>【組織図】⇒会計システムの部門マスタも同様になる。</t>
    <rPh sb="1" eb="4">
      <t>ソシキズ</t>
    </rPh>
    <rPh sb="6" eb="8">
      <t>カイケイ</t>
    </rPh>
    <rPh sb="13" eb="15">
      <t>ブモン</t>
    </rPh>
    <rPh sb="19" eb="21">
      <t>ドウヨウ</t>
    </rPh>
    <phoneticPr fontId="1"/>
  </si>
  <si>
    <t>EXCEL</t>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</si>
  <si>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</si>
  <si>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入力</t>
    <rPh sb="0" eb="2">
      <t>ニュウリョク</t>
    </rPh>
    <phoneticPr fontId="1"/>
  </si>
  <si>
    <t>％</t>
    <phoneticPr fontId="1"/>
  </si>
  <si>
    <t>限界利益</t>
    <rPh sb="0" eb="4">
      <t>ゲンカイリエキ</t>
    </rPh>
    <phoneticPr fontId="1"/>
  </si>
  <si>
    <t>限界利益率</t>
    <rPh sb="0" eb="2">
      <t>ゲンカイ</t>
    </rPh>
    <rPh sb="2" eb="4">
      <t>リエキ</t>
    </rPh>
    <rPh sb="4" eb="5">
      <t>リツ</t>
    </rPh>
    <phoneticPr fontId="1"/>
  </si>
  <si>
    <t>⑩</t>
    <phoneticPr fontId="1"/>
  </si>
  <si>
    <t>⑪</t>
    <phoneticPr fontId="1"/>
  </si>
  <si>
    <t>⑫</t>
    <phoneticPr fontId="1"/>
  </si>
  <si>
    <t>⑭</t>
    <phoneticPr fontId="1"/>
  </si>
  <si>
    <t>第10-1問</t>
    <rPh sb="0" eb="1">
      <t>ダイ</t>
    </rPh>
    <rPh sb="5" eb="6">
      <t>モン</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</si>
  <si>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本稿は、「予実比較」をする場合に、予算科目と会計システムの実績科目が異なる場合の対応について考察します。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2" eb="114">
      <t>ヨジツ</t>
    </rPh>
    <rPh sb="114" eb="116">
      <t>ヒカク</t>
    </rPh>
    <rPh sb="120" eb="122">
      <t>バアイ</t>
    </rPh>
    <rPh sb="124" eb="128">
      <t>ヨサンカモク</t>
    </rPh>
    <rPh sb="129" eb="131">
      <t>カイケイ</t>
    </rPh>
    <rPh sb="136" eb="138">
      <t>ジッセキ</t>
    </rPh>
    <rPh sb="138" eb="140">
      <t>カモク</t>
    </rPh>
    <rPh sb="141" eb="142">
      <t>コト</t>
    </rPh>
    <rPh sb="144" eb="146">
      <t>バアイ</t>
    </rPh>
    <rPh sb="147" eb="149">
      <t>タイオウ</t>
    </rPh>
    <rPh sb="153" eb="155">
      <t>コウサツ</t>
    </rPh>
    <phoneticPr fontId="1"/>
  </si>
  <si>
    <t>【ポイント】
　予実比較する予算科目に対応する会計システムの実績科目データをいかに効率的に集計するかが重要になる。</t>
    <rPh sb="8" eb="10">
      <t>ヨジツ</t>
    </rPh>
    <rPh sb="10" eb="12">
      <t>ヒカク</t>
    </rPh>
    <rPh sb="14" eb="18">
      <t>ヨサンカモク</t>
    </rPh>
    <rPh sb="19" eb="21">
      <t>タイオウ</t>
    </rPh>
    <rPh sb="23" eb="25">
      <t>カイケイ</t>
    </rPh>
    <rPh sb="30" eb="32">
      <t>ジッセキ</t>
    </rPh>
    <rPh sb="32" eb="34">
      <t>カモク</t>
    </rPh>
    <rPh sb="41" eb="44">
      <t>コウリツテキ</t>
    </rPh>
    <rPh sb="45" eb="47">
      <t>シュウケイ</t>
    </rPh>
    <rPh sb="51" eb="53">
      <t>ジュウヨウ</t>
    </rPh>
    <phoneticPr fontId="1"/>
  </si>
  <si>
    <t>予実比較の科目調整</t>
    <rPh sb="0" eb="2">
      <t>ヨジツ</t>
    </rPh>
    <rPh sb="2" eb="4">
      <t>ヒカク</t>
    </rPh>
    <rPh sb="5" eb="7">
      <t>カモク</t>
    </rPh>
    <rPh sb="7" eb="9">
      <t>チョウセイ</t>
    </rPh>
    <phoneticPr fontId="1"/>
  </si>
  <si>
    <t>A事業部</t>
    <rPh sb="1" eb="3">
      <t>ジギョウ</t>
    </rPh>
    <rPh sb="3" eb="4">
      <t>ブ</t>
    </rPh>
    <phoneticPr fontId="1"/>
  </si>
  <si>
    <t>A事業部(入力)</t>
    <rPh sb="1" eb="3">
      <t>ジギョウ</t>
    </rPh>
    <rPh sb="3" eb="4">
      <t>ブ</t>
    </rPh>
    <rPh sb="5" eb="7">
      <t>ニュウリョク</t>
    </rPh>
    <phoneticPr fontId="1"/>
  </si>
  <si>
    <t>予定原価率</t>
    <rPh sb="0" eb="2">
      <t>ヨテイ</t>
    </rPh>
    <rPh sb="2" eb="5">
      <t>ゲンカリツ</t>
    </rPh>
    <phoneticPr fontId="1"/>
  </si>
  <si>
    <t>販売数量</t>
    <rPh sb="0" eb="4">
      <t>ハンバイスウリョウ</t>
    </rPh>
    <phoneticPr fontId="1"/>
  </si>
  <si>
    <t>②</t>
    <phoneticPr fontId="1"/>
  </si>
  <si>
    <t>計算　①×②＝③</t>
    <rPh sb="0" eb="2">
      <t>ケイサン</t>
    </rPh>
    <phoneticPr fontId="1"/>
  </si>
  <si>
    <t>③×④÷100＝⑤</t>
    <phoneticPr fontId="1"/>
  </si>
  <si>
    <t>⑥</t>
    <phoneticPr fontId="1"/>
  </si>
  <si>
    <t>月初商品たな卸高</t>
    <rPh sb="0" eb="2">
      <t>ゲッショ</t>
    </rPh>
    <rPh sb="2" eb="4">
      <t>ショウヒン</t>
    </rPh>
    <rPh sb="6" eb="8">
      <t>オロシダカ</t>
    </rPh>
    <phoneticPr fontId="1"/>
  </si>
  <si>
    <t>⑦</t>
    <phoneticPr fontId="1"/>
  </si>
  <si>
    <t>月末商品たな卸高</t>
    <rPh sb="0" eb="1">
      <t>ゲツ</t>
    </rPh>
    <rPh sb="1" eb="2">
      <t>マツ</t>
    </rPh>
    <rPh sb="2" eb="4">
      <t>ショウヒン</t>
    </rPh>
    <rPh sb="6" eb="7">
      <t>オロシ</t>
    </rPh>
    <rPh sb="7" eb="8">
      <t>ダカ</t>
    </rPh>
    <phoneticPr fontId="1"/>
  </si>
  <si>
    <t>月次売上原価</t>
    <rPh sb="0" eb="2">
      <t>ゲツジ</t>
    </rPh>
    <rPh sb="2" eb="6">
      <t>ウリアゲゲンカ</t>
    </rPh>
    <phoneticPr fontId="1"/>
  </si>
  <si>
    <t>月次仕入高</t>
    <rPh sb="0" eb="2">
      <t>ゲツジ</t>
    </rPh>
    <rPh sb="2" eb="5">
      <t>シイレダカ</t>
    </rPh>
    <phoneticPr fontId="1"/>
  </si>
  <si>
    <t>⑥入力（5月以降自動繰越）</t>
    <rPh sb="1" eb="3">
      <t>ニュウリョク</t>
    </rPh>
    <rPh sb="5" eb="6">
      <t>ツキ</t>
    </rPh>
    <rPh sb="6" eb="8">
      <t>イコウ</t>
    </rPh>
    <rPh sb="8" eb="10">
      <t>ジドウ</t>
    </rPh>
    <rPh sb="10" eb="12">
      <t>クリコシ</t>
    </rPh>
    <phoneticPr fontId="1"/>
  </si>
  <si>
    <t>⑦入力</t>
    <rPh sb="1" eb="3">
      <t>ニュウリョク</t>
    </rPh>
    <phoneticPr fontId="1"/>
  </si>
  <si>
    <t>計算　⑥＋⑦－⑤＝⓼</t>
    <rPh sb="0" eb="2">
      <t>ケイサン</t>
    </rPh>
    <phoneticPr fontId="1"/>
  </si>
  <si>
    <t>⑧</t>
    <phoneticPr fontId="1"/>
  </si>
  <si>
    <t>月次商品たな卸高の増減</t>
    <rPh sb="0" eb="2">
      <t>ゲツジ</t>
    </rPh>
    <rPh sb="2" eb="4">
      <t>ショウヒン</t>
    </rPh>
    <rPh sb="6" eb="7">
      <t>オロシ</t>
    </rPh>
    <rPh sb="7" eb="8">
      <t>ダカ</t>
    </rPh>
    <rPh sb="9" eb="11">
      <t>ゾウゲン</t>
    </rPh>
    <phoneticPr fontId="1"/>
  </si>
  <si>
    <t>⑨</t>
    <phoneticPr fontId="1"/>
  </si>
  <si>
    <t>⑧－⑥＝⑨</t>
    <phoneticPr fontId="1"/>
  </si>
  <si>
    <t>⑩入力</t>
    <rPh sb="1" eb="3">
      <t>ニュウリョク</t>
    </rPh>
    <phoneticPr fontId="1"/>
  </si>
  <si>
    <t>③×⑩÷100=⑪</t>
    <phoneticPr fontId="1"/>
  </si>
  <si>
    <t>予定販促広告費率</t>
    <rPh sb="0" eb="2">
      <t>ヨテイ</t>
    </rPh>
    <rPh sb="2" eb="4">
      <t>ハンソク</t>
    </rPh>
    <rPh sb="4" eb="7">
      <t>コウコクヒ</t>
    </rPh>
    <rPh sb="7" eb="8">
      <t>リツ</t>
    </rPh>
    <phoneticPr fontId="1"/>
  </si>
  <si>
    <t>変動広告費</t>
    <rPh sb="0" eb="2">
      <t>ヘンドウ</t>
    </rPh>
    <rPh sb="2" eb="5">
      <t>コウコクヒ</t>
    </rPh>
    <phoneticPr fontId="1"/>
  </si>
  <si>
    <t>売上総利益</t>
    <rPh sb="0" eb="2">
      <t>ウリアゲ</t>
    </rPh>
    <rPh sb="2" eb="5">
      <t>ソウリエキ</t>
    </rPh>
    <phoneticPr fontId="1"/>
  </si>
  <si>
    <t>③－⑤＝⑩</t>
    <phoneticPr fontId="1"/>
  </si>
  <si>
    <t>⑩</t>
    <phoneticPr fontId="1"/>
  </si>
  <si>
    <t>⑪</t>
    <phoneticPr fontId="1"/>
  </si>
  <si>
    <t>売上総利益率</t>
    <rPh sb="0" eb="2">
      <t>ウリアゲ</t>
    </rPh>
    <rPh sb="2" eb="5">
      <t>ソウリエキ</t>
    </rPh>
    <rPh sb="5" eb="6">
      <t>リツ</t>
    </rPh>
    <phoneticPr fontId="1"/>
  </si>
  <si>
    <t>計算　⑩÷③×100</t>
    <rPh sb="0" eb="2">
      <t>ケイサン</t>
    </rPh>
    <phoneticPr fontId="1"/>
  </si>
  <si>
    <t>⑩－⑪＝⑫</t>
    <phoneticPr fontId="1"/>
  </si>
  <si>
    <t>⑫÷③×100=⑬</t>
    <phoneticPr fontId="1"/>
  </si>
  <si>
    <t>４月_予算</t>
    <rPh sb="1" eb="2">
      <t>ツキ</t>
    </rPh>
    <rPh sb="3" eb="5">
      <t>ヨサン</t>
    </rPh>
    <phoneticPr fontId="1"/>
  </si>
  <si>
    <t>４月_実績</t>
    <rPh sb="1" eb="2">
      <t>ツキ</t>
    </rPh>
    <rPh sb="3" eb="5">
      <t>ジッセキ</t>
    </rPh>
    <phoneticPr fontId="1"/>
  </si>
  <si>
    <t>【問題】下記の資料より、A事業部の４月の予算PLと４月の予実比較PLを作成しなさい。
　　　　　会計システムの４月の実績：500売上高（貸方）　9,900千円、601 期首商品たな卸高（借方）920千円、602 仕入高(借方)　5,000千円、603期末商品たな卸高（貸方）
　　　980千円、売上総利益　4,960千円、広告宣伝費（借方）2,000千円、営業利益2,960千円。広告宣伝費（借方）の補助科目　20001広告宣伝費_リスティング広告　900千円、
　　　20002広告宣伝費_採用広告　970千円、20003広告宣伝費_その他　130千円。 20001広告宣伝費_リスティング広告は変動費として扱う。　なお、販売システムより、
　　　4月の販売数量　110個。</t>
    <rPh sb="1" eb="3">
      <t>モンダイ</t>
    </rPh>
    <rPh sb="4" eb="6">
      <t>カキ</t>
    </rPh>
    <rPh sb="7" eb="9">
      <t>シリョウ</t>
    </rPh>
    <rPh sb="13" eb="15">
      <t>ジギョウ</t>
    </rPh>
    <rPh sb="18" eb="19">
      <t>ツキ</t>
    </rPh>
    <rPh sb="20" eb="22">
      <t>ヨサン</t>
    </rPh>
    <rPh sb="26" eb="27">
      <t>ツキ</t>
    </rPh>
    <rPh sb="28" eb="30">
      <t>ヨジツ</t>
    </rPh>
    <rPh sb="30" eb="32">
      <t>ヒカク</t>
    </rPh>
    <rPh sb="35" eb="37">
      <t>サクセイ</t>
    </rPh>
    <rPh sb="48" eb="50">
      <t>カイケイ</t>
    </rPh>
    <rPh sb="56" eb="57">
      <t>ツキ</t>
    </rPh>
    <rPh sb="58" eb="60">
      <t>ジッセキ</t>
    </rPh>
    <rPh sb="64" eb="67">
      <t>ウリアゲダカ</t>
    </rPh>
    <rPh sb="68" eb="70">
      <t>カシカタ</t>
    </rPh>
    <rPh sb="77" eb="79">
      <t>センエン</t>
    </rPh>
    <rPh sb="84" eb="86">
      <t>キシュ</t>
    </rPh>
    <rPh sb="86" eb="88">
      <t>ショウヒン</t>
    </rPh>
    <rPh sb="90" eb="92">
      <t>オロシダカ</t>
    </rPh>
    <rPh sb="93" eb="95">
      <t>カリカタ</t>
    </rPh>
    <rPh sb="99" eb="101">
      <t>センエン</t>
    </rPh>
    <rPh sb="106" eb="109">
      <t>シイレダカ</t>
    </rPh>
    <rPh sb="110" eb="112">
      <t>カリカタ</t>
    </rPh>
    <rPh sb="119" eb="121">
      <t>センエン</t>
    </rPh>
    <rPh sb="125" eb="127">
      <t>キマツ</t>
    </rPh>
    <rPh sb="127" eb="129">
      <t>ショウヒン</t>
    </rPh>
    <rPh sb="131" eb="133">
      <t>オロシダカ</t>
    </rPh>
    <rPh sb="134" eb="136">
      <t>カシカタ</t>
    </rPh>
    <rPh sb="144" eb="146">
      <t>センエン</t>
    </rPh>
    <rPh sb="147" eb="149">
      <t>ウリアゲ</t>
    </rPh>
    <rPh sb="149" eb="152">
      <t>ソウリエキ</t>
    </rPh>
    <rPh sb="158" eb="160">
      <t>センエン</t>
    </rPh>
    <rPh sb="161" eb="163">
      <t>コウコク</t>
    </rPh>
    <rPh sb="163" eb="166">
      <t>センデンヒ</t>
    </rPh>
    <rPh sb="167" eb="169">
      <t>カリカタ</t>
    </rPh>
    <rPh sb="175" eb="177">
      <t>センエン</t>
    </rPh>
    <rPh sb="178" eb="182">
      <t>エイギョウリエキ</t>
    </rPh>
    <rPh sb="187" eb="189">
      <t>センエン</t>
    </rPh>
    <rPh sb="190" eb="192">
      <t>コウコク</t>
    </rPh>
    <rPh sb="192" eb="195">
      <t>センデンヒ</t>
    </rPh>
    <rPh sb="196" eb="198">
      <t>カリカタ</t>
    </rPh>
    <rPh sb="200" eb="204">
      <t>ホジョカモク</t>
    </rPh>
    <rPh sb="210" eb="212">
      <t>コウコク</t>
    </rPh>
    <rPh sb="212" eb="215">
      <t>センデンヒ</t>
    </rPh>
    <rPh sb="222" eb="224">
      <t>コウコク</t>
    </rPh>
    <rPh sb="228" eb="230">
      <t>センエン</t>
    </rPh>
    <rPh sb="240" eb="245">
      <t>コウコクセンデンヒ</t>
    </rPh>
    <rPh sb="246" eb="248">
      <t>サイヨウ</t>
    </rPh>
    <rPh sb="248" eb="250">
      <t>コウコク</t>
    </rPh>
    <rPh sb="254" eb="256">
      <t>センエン</t>
    </rPh>
    <rPh sb="262" eb="267">
      <t>コウコクセンデンヒ</t>
    </rPh>
    <rPh sb="270" eb="271">
      <t>タ</t>
    </rPh>
    <rPh sb="275" eb="277">
      <t>センエン</t>
    </rPh>
    <rPh sb="284" eb="289">
      <t>コウコクセンデンヒ</t>
    </rPh>
    <rPh sb="299" eb="302">
      <t>ヘンドウヒ</t>
    </rPh>
    <rPh sb="305" eb="306">
      <t>アツカ</t>
    </rPh>
    <rPh sb="312" eb="314">
      <t>ハンバイ</t>
    </rPh>
    <rPh sb="326" eb="327">
      <t>ツキ</t>
    </rPh>
    <rPh sb="328" eb="332">
      <t>ハンバイスウリョウ</t>
    </rPh>
    <rPh sb="336" eb="337">
      <t>コ</t>
    </rPh>
    <phoneticPr fontId="1"/>
  </si>
  <si>
    <t>…略…</t>
    <rPh sb="1" eb="2">
      <t>リャク</t>
    </rPh>
    <phoneticPr fontId="1"/>
  </si>
  <si>
    <t>個</t>
    <rPh sb="0" eb="1">
      <t>コ</t>
    </rPh>
    <phoneticPr fontId="1"/>
  </si>
  <si>
    <t>←会計システム</t>
    <rPh sb="1" eb="3">
      <t>カイケイ</t>
    </rPh>
    <phoneticPr fontId="1"/>
  </si>
  <si>
    <t>【問題】下記の資料より、A事業部の４月の予算PLと４月の予実比較PLを作成しなさい。
　　　　　会計システムの４月の実績：500売上高（貸方）　9,900千円、601 期首商品たな卸高（借方）920千円、602 仕入高(借方)　5,000千円、603期末商品たな卸高
　　　　（貸方）　980千円、売上総利益　4,960千円、広告宣伝費（借方）2,000千円、営業利益2,960千円。広告宣伝費（借方）の補助科目　20001広告宣伝費_リスティング
　　　　　広告　900千円、　20002広告宣伝費_採用広告　970千円、20003広告宣伝費_その他　130千円。 20001広告宣伝費_リスティング広告は変動費として扱う。　
　　　　　なお、販売システムより、4月の販売数量　110個。</t>
    <rPh sb="1" eb="3">
      <t>モンダイ</t>
    </rPh>
    <rPh sb="4" eb="6">
      <t>カキ</t>
    </rPh>
    <rPh sb="7" eb="9">
      <t>シリョウ</t>
    </rPh>
    <rPh sb="13" eb="15">
      <t>ジギョウ</t>
    </rPh>
    <rPh sb="18" eb="19">
      <t>ツキ</t>
    </rPh>
    <rPh sb="20" eb="22">
      <t>ヨサン</t>
    </rPh>
    <rPh sb="26" eb="27">
      <t>ツキ</t>
    </rPh>
    <rPh sb="28" eb="30">
      <t>ヨジツ</t>
    </rPh>
    <rPh sb="30" eb="32">
      <t>ヒカク</t>
    </rPh>
    <rPh sb="35" eb="37">
      <t>サクセイ</t>
    </rPh>
    <rPh sb="48" eb="50">
      <t>カイケイ</t>
    </rPh>
    <rPh sb="56" eb="57">
      <t>ツキ</t>
    </rPh>
    <rPh sb="58" eb="60">
      <t>ジッセキ</t>
    </rPh>
    <rPh sb="64" eb="67">
      <t>ウリアゲダカ</t>
    </rPh>
    <rPh sb="68" eb="70">
      <t>カシカタ</t>
    </rPh>
    <rPh sb="77" eb="79">
      <t>センエン</t>
    </rPh>
    <rPh sb="84" eb="86">
      <t>キシュ</t>
    </rPh>
    <rPh sb="86" eb="88">
      <t>ショウヒン</t>
    </rPh>
    <rPh sb="90" eb="92">
      <t>オロシダカ</t>
    </rPh>
    <rPh sb="93" eb="95">
      <t>カリカタ</t>
    </rPh>
    <rPh sb="99" eb="101">
      <t>センエン</t>
    </rPh>
    <rPh sb="106" eb="109">
      <t>シイレダカ</t>
    </rPh>
    <rPh sb="110" eb="112">
      <t>カリカタ</t>
    </rPh>
    <rPh sb="119" eb="121">
      <t>センエン</t>
    </rPh>
    <rPh sb="125" eb="127">
      <t>キマツ</t>
    </rPh>
    <rPh sb="127" eb="129">
      <t>ショウヒン</t>
    </rPh>
    <rPh sb="131" eb="133">
      <t>オロシダカ</t>
    </rPh>
    <rPh sb="139" eb="141">
      <t>カシカタ</t>
    </rPh>
    <rPh sb="146" eb="148">
      <t>センエン</t>
    </rPh>
    <rPh sb="149" eb="151">
      <t>ウリアゲ</t>
    </rPh>
    <rPh sb="151" eb="154">
      <t>ソウリエキ</t>
    </rPh>
    <rPh sb="160" eb="162">
      <t>センエン</t>
    </rPh>
    <rPh sb="163" eb="165">
      <t>コウコク</t>
    </rPh>
    <rPh sb="165" eb="168">
      <t>センデンヒ</t>
    </rPh>
    <rPh sb="169" eb="171">
      <t>カリカタ</t>
    </rPh>
    <rPh sb="177" eb="179">
      <t>センエン</t>
    </rPh>
    <rPh sb="180" eb="184">
      <t>エイギョウリエキ</t>
    </rPh>
    <rPh sb="189" eb="191">
      <t>センエン</t>
    </rPh>
    <rPh sb="192" eb="194">
      <t>コウコク</t>
    </rPh>
    <rPh sb="194" eb="197">
      <t>センデンヒ</t>
    </rPh>
    <rPh sb="198" eb="200">
      <t>カリカタ</t>
    </rPh>
    <rPh sb="202" eb="206">
      <t>ホジョカモク</t>
    </rPh>
    <rPh sb="212" eb="214">
      <t>コウコク</t>
    </rPh>
    <rPh sb="214" eb="217">
      <t>センデンヒ</t>
    </rPh>
    <rPh sb="230" eb="232">
      <t>コウコク</t>
    </rPh>
    <rPh sb="236" eb="238">
      <t>センエン</t>
    </rPh>
    <rPh sb="245" eb="250">
      <t>コウコクセンデンヒ</t>
    </rPh>
    <rPh sb="251" eb="253">
      <t>サイヨウ</t>
    </rPh>
    <rPh sb="253" eb="255">
      <t>コウコク</t>
    </rPh>
    <rPh sb="259" eb="261">
      <t>センエン</t>
    </rPh>
    <rPh sb="267" eb="272">
      <t>コウコクセンデンヒ</t>
    </rPh>
    <rPh sb="275" eb="276">
      <t>タ</t>
    </rPh>
    <rPh sb="280" eb="282">
      <t>センエン</t>
    </rPh>
    <rPh sb="289" eb="294">
      <t>コウコクセンデンヒ</t>
    </rPh>
    <rPh sb="304" eb="307">
      <t>ヘンドウヒ</t>
    </rPh>
    <rPh sb="310" eb="311">
      <t>アツカ</t>
    </rPh>
    <phoneticPr fontId="1"/>
  </si>
  <si>
    <t>固定広告費</t>
    <rPh sb="0" eb="2">
      <t>コテイ</t>
    </rPh>
    <rPh sb="2" eb="5">
      <t>コウコクヒ</t>
    </rPh>
    <phoneticPr fontId="1"/>
  </si>
  <si>
    <t>⑭入力</t>
    <rPh sb="1" eb="3">
      <t>ニュウリョク</t>
    </rPh>
    <phoneticPr fontId="1"/>
  </si>
  <si>
    <t>⑮</t>
    <phoneticPr fontId="1"/>
  </si>
  <si>
    <t>貢献利益</t>
    <rPh sb="0" eb="4">
      <t>コウケンリエキ</t>
    </rPh>
    <phoneticPr fontId="1"/>
  </si>
  <si>
    <t>⑬－⑭＝⑮</t>
    <phoneticPr fontId="1"/>
  </si>
  <si>
    <t>⑮÷③×100=⑯</t>
    <phoneticPr fontId="1"/>
  </si>
  <si>
    <t>20001広告宣伝費_リスティング</t>
    <phoneticPr fontId="1"/>
  </si>
  <si>
    <t>20002広告宣伝費_採用広告　970千円、
20003広告宣伝費_その他　130千円</t>
    <phoneticPr fontId="1"/>
  </si>
  <si>
    <t>４月_予実差異</t>
    <rPh sb="1" eb="2">
      <t>ツキ</t>
    </rPh>
    <rPh sb="3" eb="5">
      <t>ヨジツ</t>
    </rPh>
    <rPh sb="5" eb="7">
      <t>サイ</t>
    </rPh>
    <phoneticPr fontId="1"/>
  </si>
  <si>
    <t>注１</t>
    <rPh sb="0" eb="1">
      <t>チュウ</t>
    </rPh>
    <phoneticPr fontId="1"/>
  </si>
  <si>
    <t>貸方科目：実績－予算＝予実差異</t>
    <rPh sb="0" eb="2">
      <t>カシカタ</t>
    </rPh>
    <rPh sb="2" eb="4">
      <t>カモク</t>
    </rPh>
    <rPh sb="5" eb="7">
      <t>ジッセキ</t>
    </rPh>
    <rPh sb="8" eb="10">
      <t>ヨサン</t>
    </rPh>
    <rPh sb="11" eb="15">
      <t>ヨジツサイ</t>
    </rPh>
    <phoneticPr fontId="1"/>
  </si>
  <si>
    <t>借方科目：予算－実績＝予実差異</t>
    <rPh sb="0" eb="1">
      <t>カ</t>
    </rPh>
    <rPh sb="1" eb="2">
      <t>カタ</t>
    </rPh>
    <rPh sb="2" eb="4">
      <t>カモク</t>
    </rPh>
    <rPh sb="5" eb="7">
      <t>ヨサン</t>
    </rPh>
    <rPh sb="8" eb="10">
      <t>ジッセキ</t>
    </rPh>
    <rPh sb="11" eb="15">
      <t>ヨジツサイ</t>
    </rPh>
    <phoneticPr fontId="1"/>
  </si>
  <si>
    <t>←販売システム</t>
    <rPh sb="1" eb="3">
      <t>ハンバイ</t>
    </rPh>
    <phoneticPr fontId="1"/>
  </si>
  <si>
    <t>実績対象明細</t>
    <rPh sb="0" eb="2">
      <t>ジッセキ</t>
    </rPh>
    <rPh sb="2" eb="4">
      <t>タイショウ</t>
    </rPh>
    <rPh sb="4" eb="6">
      <t>メイサイ</t>
    </rPh>
    <phoneticPr fontId="1"/>
  </si>
  <si>
    <t>【出力画面】＜A事業部＞月次部門別予実報告【４月】</t>
    <rPh sb="1" eb="3">
      <t>シュツリョク</t>
    </rPh>
    <rPh sb="3" eb="5">
      <t>ガメン</t>
    </rPh>
    <rPh sb="8" eb="10">
      <t>ジギョウ</t>
    </rPh>
    <rPh sb="10" eb="11">
      <t>ブ</t>
    </rPh>
    <rPh sb="12" eb="14">
      <t>ゲツジ</t>
    </rPh>
    <rPh sb="14" eb="17">
      <t>ブモンベツ</t>
    </rPh>
    <rPh sb="17" eb="19">
      <t>ヨジツ</t>
    </rPh>
    <rPh sb="19" eb="21">
      <t>ホウコク</t>
    </rPh>
    <rPh sb="23" eb="24">
      <t>ツキ</t>
    </rPh>
    <phoneticPr fontId="1"/>
  </si>
  <si>
    <t>予算：入力/計算式</t>
    <rPh sb="0" eb="2">
      <t>ヨサン</t>
    </rPh>
    <rPh sb="3" eb="4">
      <t>ニュウ</t>
    </rPh>
    <rPh sb="4" eb="5">
      <t>チカラ</t>
    </rPh>
    <rPh sb="6" eb="9">
      <t>ケイサンシキ</t>
    </rPh>
    <phoneticPr fontId="1"/>
  </si>
  <si>
    <t>←計算</t>
    <rPh sb="1" eb="3">
      <t>ケイサン</t>
    </rPh>
    <phoneticPr fontId="1"/>
  </si>
  <si>
    <t>実績システム等</t>
    <rPh sb="0" eb="2">
      <t>ジッセキ</t>
    </rPh>
    <rPh sb="6" eb="7">
      <t>ナド</t>
    </rPh>
    <phoneticPr fontId="1"/>
  </si>
  <si>
    <t>⑯</t>
    <phoneticPr fontId="1"/>
  </si>
  <si>
    <t>⑯</t>
    <phoneticPr fontId="1"/>
  </si>
  <si>
    <t>【入力画面】＜A事業部＞月次部門別損益計画（４月）…【1】</t>
    <rPh sb="1" eb="3">
      <t>ニュウリョク</t>
    </rPh>
    <rPh sb="3" eb="5">
      <t>ガメン</t>
    </rPh>
    <rPh sb="8" eb="10">
      <t>ジギョウ</t>
    </rPh>
    <rPh sb="10" eb="11">
      <t>ブ</t>
    </rPh>
    <rPh sb="12" eb="14">
      <t>ゲツジ</t>
    </rPh>
    <rPh sb="14" eb="17">
      <t>ブモンベツ</t>
    </rPh>
    <rPh sb="17" eb="19">
      <t>ソンエキ</t>
    </rPh>
    <rPh sb="19" eb="21">
      <t>ケイカク</t>
    </rPh>
    <rPh sb="23" eb="24">
      <t>ツキ</t>
    </rPh>
    <phoneticPr fontId="1"/>
  </si>
  <si>
    <t>出力画面</t>
    <rPh sb="0" eb="1">
      <t>デ</t>
    </rPh>
    <rPh sb="1" eb="2">
      <t>リョク</t>
    </rPh>
    <rPh sb="2" eb="4">
      <t>ガメン</t>
    </rPh>
    <phoneticPr fontId="1"/>
  </si>
  <si>
    <t>A事業部_出力画面</t>
    <rPh sb="1" eb="3">
      <t>ジギョウ</t>
    </rPh>
    <rPh sb="3" eb="4">
      <t>ブ</t>
    </rPh>
    <rPh sb="5" eb="7">
      <t>ニュウシュツリョク</t>
    </rPh>
    <rPh sb="7" eb="9">
      <t>ガメン</t>
    </rPh>
    <phoneticPr fontId="1"/>
  </si>
  <si>
    <t>A事業部_入力画面</t>
    <rPh sb="1" eb="3">
      <t>ジギョウ</t>
    </rPh>
    <rPh sb="3" eb="4">
      <t>ブ</t>
    </rPh>
    <rPh sb="5" eb="7">
      <t>ニュウリョク</t>
    </rPh>
    <rPh sb="7" eb="9">
      <t>ガメン</t>
    </rPh>
    <phoneticPr fontId="1"/>
  </si>
  <si>
    <t>A事業部(出力)</t>
    <rPh sb="1" eb="3">
      <t>ジギョウ</t>
    </rPh>
    <rPh sb="3" eb="4">
      <t>ブ</t>
    </rPh>
    <rPh sb="5" eb="7">
      <t>シュツリョク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</si>
</sst>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quot;No.&quot;#"/>
    <numFmt numFmtId="178" formatCode="#,##0.0;&quot;△ &quot;#,##0.0"/>
    <numFmt numFmtId="179" formatCode="#,##0.0_ "/>
  </numFmts>
  <fonts count="25"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b/>
      <sz val="11"/>
      <color theme="1"/>
      <name val="メイリオ"/>
      <family val="3"/>
      <charset val="128"/>
    </font>
    <font>
      <b/>
      <sz val="14"/>
      <color rgb="FF0000FF"/>
      <name val="メイリオ"/>
      <family val="3"/>
      <charset val="128"/>
    </font>
    <font>
      <b/>
      <sz val="12"/>
      <color theme="1"/>
      <name val="メイリオ"/>
      <family val="3"/>
      <charset val="128"/>
    </font>
  </fonts>
  <fills count="10">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117">
    <xf numFmtId="0" fontId="0" fillId="0" borderId="0" xfId="0">
      <alignment vertical="center"/>
    </xf>
    <xf numFmtId="0" fontId="2" fillId="0" borderId="0" xfId="0" applyFont="1">
      <alignment vertical="center"/>
    </xf>
    <xf numFmtId="176" fontId="8" fillId="0" borderId="1" xfId="0" applyNumberFormat="1" applyFont="1" applyBorder="1">
      <alignment vertical="center"/>
    </xf>
    <xf numFmtId="176" fontId="2" fillId="0" borderId="0" xfId="0" applyNumberFormat="1" applyFont="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1" xfId="0" applyFont="1" applyBorder="1">
      <alignment vertical="center"/>
    </xf>
    <xf numFmtId="0" fontId="2" fillId="0" borderId="12" xfId="0" applyFont="1" applyBorder="1">
      <alignment vertical="center"/>
    </xf>
    <xf numFmtId="0" fontId="2" fillId="0" borderId="13" xfId="0" applyFont="1" applyBorder="1">
      <alignment vertical="center"/>
    </xf>
    <xf numFmtId="0" fontId="2" fillId="0" borderId="15" xfId="0" applyFont="1" applyBorder="1">
      <alignment vertical="center"/>
    </xf>
    <xf numFmtId="0" fontId="2" fillId="8" borderId="11" xfId="0" applyFont="1" applyFill="1" applyBorder="1">
      <alignment vertical="center"/>
    </xf>
    <xf numFmtId="0" fontId="19" fillId="8" borderId="0" xfId="0" applyFont="1" applyFill="1">
      <alignment vertical="center"/>
    </xf>
    <xf numFmtId="0" fontId="2" fillId="8" borderId="0" xfId="0" applyFont="1" applyFill="1">
      <alignment vertical="center"/>
    </xf>
    <xf numFmtId="0" fontId="2" fillId="8" borderId="12" xfId="0" applyFont="1" applyFill="1" applyBorder="1">
      <alignment vertical="center"/>
    </xf>
    <xf numFmtId="0" fontId="2" fillId="9" borderId="2" xfId="0" applyFont="1" applyFill="1" applyBorder="1">
      <alignment vertical="center"/>
    </xf>
    <xf numFmtId="0" fontId="2" fillId="9" borderId="3" xfId="0" applyFont="1" applyFill="1" applyBorder="1">
      <alignment vertical="center"/>
    </xf>
    <xf numFmtId="0" fontId="2" fillId="9" borderId="10"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0" xfId="0" applyFont="1" applyFill="1">
      <alignment vertical="center"/>
    </xf>
    <xf numFmtId="0" fontId="2" fillId="0" borderId="0" xfId="0" applyFont="1" applyAlignment="1"/>
    <xf numFmtId="0" fontId="21" fillId="5" borderId="0" xfId="0" applyFont="1" applyFill="1" applyAlignment="1">
      <alignment horizontal="left"/>
    </xf>
    <xf numFmtId="0" fontId="2" fillId="0" borderId="3" xfId="0" applyFont="1" applyBorder="1">
      <alignment vertical="center"/>
    </xf>
    <xf numFmtId="0" fontId="2" fillId="0" borderId="10" xfId="0" applyFont="1" applyBorder="1">
      <alignment vertical="center"/>
    </xf>
    <xf numFmtId="0" fontId="16" fillId="5" borderId="0" xfId="1" applyFont="1" applyFill="1" applyAlignment="1"/>
    <xf numFmtId="0" fontId="7" fillId="0" borderId="1" xfId="0" applyFont="1" applyBorder="1" applyAlignment="1">
      <alignment horizontal="center" vertical="center"/>
    </xf>
    <xf numFmtId="0" fontId="13" fillId="5" borderId="0" xfId="0" applyFont="1" applyFill="1" applyAlignment="1"/>
    <xf numFmtId="177" fontId="21" fillId="5" borderId="0" xfId="0" applyNumberFormat="1" applyFont="1" applyFill="1" applyAlignment="1">
      <alignment horizontal="left"/>
    </xf>
    <xf numFmtId="0" fontId="3" fillId="0" borderId="21" xfId="0" applyFont="1" applyBorder="1" applyAlignment="1">
      <alignment horizontal="center" vertical="center"/>
    </xf>
    <xf numFmtId="0" fontId="3" fillId="0" borderId="11" xfId="0" applyFont="1" applyBorder="1">
      <alignment vertical="center"/>
    </xf>
    <xf numFmtId="0" fontId="3" fillId="0" borderId="0" xfId="0" applyFont="1">
      <alignment vertical="center"/>
    </xf>
    <xf numFmtId="0" fontId="3" fillId="0" borderId="12" xfId="0" applyFont="1" applyBorder="1">
      <alignment vertical="center"/>
    </xf>
    <xf numFmtId="178" fontId="8" fillId="0" borderId="1" xfId="0" applyNumberFormat="1" applyFont="1" applyBorder="1">
      <alignment vertical="center"/>
    </xf>
    <xf numFmtId="0" fontId="7" fillId="3" borderId="1" xfId="0" applyFont="1" applyFill="1" applyBorder="1" applyAlignment="1">
      <alignment horizontal="center" vertical="center"/>
    </xf>
    <xf numFmtId="176" fontId="8" fillId="3" borderId="1" xfId="0" applyNumberFormat="1" applyFont="1" applyFill="1" applyBorder="1">
      <alignment vertical="center"/>
    </xf>
    <xf numFmtId="179" fontId="8" fillId="3" borderId="1" xfId="0" applyNumberFormat="1" applyFont="1" applyFill="1" applyBorder="1">
      <alignment vertical="center"/>
    </xf>
    <xf numFmtId="0" fontId="22" fillId="0" borderId="1" xfId="0" applyFont="1" applyBorder="1">
      <alignment vertical="center"/>
    </xf>
    <xf numFmtId="0" fontId="22" fillId="0" borderId="0" xfId="0" applyFont="1">
      <alignment vertical="center"/>
    </xf>
    <xf numFmtId="0" fontId="22" fillId="0" borderId="17" xfId="0" applyFont="1" applyBorder="1">
      <alignment vertical="center"/>
    </xf>
    <xf numFmtId="176" fontId="23" fillId="3" borderId="1" xfId="0" applyNumberFormat="1" applyFont="1" applyFill="1" applyBorder="1">
      <alignment vertical="center"/>
    </xf>
    <xf numFmtId="0" fontId="22" fillId="0" borderId="0" xfId="0" applyFont="1" applyAlignment="1">
      <alignment horizontal="center" vertical="center"/>
    </xf>
    <xf numFmtId="0" fontId="24" fillId="0" borderId="0" xfId="0" applyFont="1">
      <alignment vertical="center"/>
    </xf>
    <xf numFmtId="0" fontId="2" fillId="0" borderId="14" xfId="0" applyFont="1" applyBorder="1" applyAlignment="1">
      <alignment horizontal="left" vertical="top" wrapText="1"/>
    </xf>
    <xf numFmtId="0" fontId="2" fillId="0" borderId="14"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Alignment="1">
      <alignment horizontal="left" vertical="top" wrapText="1"/>
    </xf>
    <xf numFmtId="0" fontId="2" fillId="9" borderId="0" xfId="0" applyFont="1" applyFill="1" applyAlignment="1">
      <alignment horizontal="left" vertical="top"/>
    </xf>
    <xf numFmtId="0" fontId="2" fillId="0" borderId="0" xfId="0" applyFont="1" applyAlignment="1">
      <alignment horizontal="left" vertical="top" wrapText="1"/>
    </xf>
    <xf numFmtId="0" fontId="2" fillId="0" borderId="0" xfId="0" applyFont="1" applyAlignment="1">
      <alignment horizontal="left" vertical="top"/>
    </xf>
    <xf numFmtId="0" fontId="5" fillId="0" borderId="19" xfId="0" applyFont="1" applyBorder="1" applyAlignment="1">
      <alignment horizontal="center" vertical="center"/>
    </xf>
    <xf numFmtId="0" fontId="5" fillId="0" borderId="5" xfId="0" applyFont="1" applyBorder="1" applyAlignment="1">
      <alignment horizontal="center" vertical="center"/>
    </xf>
    <xf numFmtId="0" fontId="5" fillId="0" borderId="20"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3" fillId="2" borderId="4" xfId="0" applyFont="1" applyFill="1" applyBorder="1" applyAlignment="1">
      <alignment horizontal="center" vertical="center"/>
    </xf>
    <xf numFmtId="0" fontId="3" fillId="2" borderId="6"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6" xfId="0" applyFont="1" applyFill="1" applyBorder="1" applyAlignment="1">
      <alignment horizontal="center" vertical="center"/>
    </xf>
    <xf numFmtId="0" fontId="3" fillId="0" borderId="4" xfId="0" applyFont="1" applyBorder="1" applyAlignment="1">
      <alignment horizontal="center" vertical="center"/>
    </xf>
    <xf numFmtId="0" fontId="3" fillId="0" borderId="6" xfId="0" applyFont="1" applyBorder="1" applyAlignment="1">
      <alignment horizontal="center" vertical="center"/>
    </xf>
    <xf numFmtId="0" fontId="6" fillId="4" borderId="17" xfId="0" applyFont="1" applyFill="1" applyBorder="1" applyAlignment="1">
      <alignment horizontal="left" shrinkToFit="1"/>
    </xf>
    <xf numFmtId="0" fontId="6" fillId="4" borderId="16" xfId="0" applyFont="1" applyFill="1" applyBorder="1" applyAlignment="1">
      <alignment horizontal="left" shrinkToFit="1"/>
    </xf>
    <xf numFmtId="0" fontId="6" fillId="4" borderId="18"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0" fontId="3" fillId="6" borderId="17" xfId="0" applyFont="1" applyFill="1" applyBorder="1" applyAlignment="1">
      <alignment horizontal="left" vertical="center"/>
    </xf>
    <xf numFmtId="0" fontId="3" fillId="6" borderId="16" xfId="0" applyFont="1" applyFill="1" applyBorder="1" applyAlignment="1">
      <alignment horizontal="left" vertical="center"/>
    </xf>
    <xf numFmtId="0" fontId="3" fillId="6" borderId="18" xfId="0" applyFont="1" applyFill="1" applyBorder="1" applyAlignment="1">
      <alignment horizontal="left" vertical="center"/>
    </xf>
    <xf numFmtId="0" fontId="3" fillId="0" borderId="17" xfId="0" applyFont="1" applyBorder="1" applyAlignment="1">
      <alignment horizontal="left" vertical="top" wrapText="1"/>
    </xf>
    <xf numFmtId="0" fontId="3" fillId="0" borderId="16" xfId="0" applyFont="1" applyBorder="1" applyAlignment="1">
      <alignment horizontal="left" vertical="top" wrapText="1"/>
    </xf>
    <xf numFmtId="0" fontId="3" fillId="0" borderId="18" xfId="0" applyFont="1" applyBorder="1" applyAlignment="1">
      <alignment horizontal="left" vertical="top" wrapText="1"/>
    </xf>
    <xf numFmtId="49" fontId="13" fillId="5" borderId="0" xfId="0" applyNumberFormat="1" applyFont="1" applyFill="1" applyAlignment="1">
      <alignment horizontal="center"/>
    </xf>
    <xf numFmtId="0" fontId="3" fillId="3" borderId="1" xfId="0" applyFont="1" applyFill="1" applyBorder="1" applyAlignment="1">
      <alignment horizontal="center" vertical="center" wrapText="1"/>
    </xf>
    <xf numFmtId="0" fontId="3" fillId="3" borderId="1" xfId="0" applyFont="1" applyFill="1" applyBorder="1" applyAlignment="1">
      <alignment horizontal="center" vertical="center"/>
    </xf>
    <xf numFmtId="0" fontId="8" fillId="0" borderId="17" xfId="0" applyFont="1" applyBorder="1" applyAlignment="1">
      <alignment horizontal="left" vertical="top" wrapText="1"/>
    </xf>
    <xf numFmtId="0" fontId="8" fillId="0" borderId="16" xfId="0" applyFont="1" applyBorder="1" applyAlignment="1">
      <alignment horizontal="left" vertical="top" wrapText="1"/>
    </xf>
    <xf numFmtId="0" fontId="8" fillId="0" borderId="18" xfId="0" applyFont="1" applyBorder="1" applyAlignment="1">
      <alignment horizontal="left" vertical="top"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2" fillId="0" borderId="22" xfId="0" applyFont="1" applyBorder="1">
      <alignment vertical="center"/>
    </xf>
    <xf numFmtId="0" fontId="2" fillId="0" borderId="22" xfId="0" applyFont="1" applyBorder="1" applyAlignment="1">
      <alignment horizontal="center" vertical="center"/>
    </xf>
    <xf numFmtId="0" fontId="7" fillId="0" borderId="22" xfId="0" applyFont="1" applyBorder="1" applyAlignment="1">
      <alignment horizontal="center" vertical="center"/>
    </xf>
    <xf numFmtId="0" fontId="3" fillId="3" borderId="17" xfId="0" applyFont="1" applyFill="1" applyBorder="1" applyAlignment="1">
      <alignment horizontal="center" vertical="center"/>
    </xf>
    <xf numFmtId="0" fontId="3" fillId="3" borderId="16" xfId="0" applyFont="1" applyFill="1" applyBorder="1" applyAlignment="1">
      <alignment horizontal="center" vertical="center"/>
    </xf>
    <xf numFmtId="0" fontId="3" fillId="3" borderId="18" xfId="0" applyFont="1" applyFill="1" applyBorder="1" applyAlignment="1">
      <alignment horizontal="center" vertical="center"/>
    </xf>
    <xf numFmtId="0" fontId="3" fillId="3" borderId="17" xfId="0" applyFont="1" applyFill="1" applyBorder="1" applyAlignment="1">
      <alignment horizontal="center" vertical="center" wrapText="1"/>
    </xf>
    <xf numFmtId="0" fontId="3" fillId="0" borderId="17" xfId="0" applyFont="1" applyBorder="1" applyAlignment="1">
      <alignment horizontal="center" vertical="center"/>
    </xf>
    <xf numFmtId="0" fontId="3" fillId="0" borderId="16" xfId="0" applyFont="1" applyBorder="1" applyAlignment="1">
      <alignment horizontal="center" vertical="center"/>
    </xf>
    <xf numFmtId="0" fontId="3" fillId="0" borderId="18" xfId="0" applyFont="1" applyBorder="1" applyAlignment="1">
      <alignment horizontal="center" vertical="center"/>
    </xf>
    <xf numFmtId="0" fontId="3" fillId="0" borderId="17" xfId="0" applyFont="1" applyBorder="1" applyAlignment="1">
      <alignment horizontal="center" vertical="center" wrapText="1"/>
    </xf>
    <xf numFmtId="176" fontId="23" fillId="3" borderId="18" xfId="0" applyNumberFormat="1" applyFont="1" applyFill="1" applyBorder="1">
      <alignment vertical="center"/>
    </xf>
    <xf numFmtId="0" fontId="22" fillId="0" borderId="17" xfId="0" applyFont="1" applyBorder="1" applyAlignment="1">
      <alignment horizontal="left" vertical="center"/>
    </xf>
    <xf numFmtId="0" fontId="22" fillId="0" borderId="16" xfId="0" applyFont="1" applyBorder="1" applyAlignment="1">
      <alignment horizontal="left" vertical="center"/>
    </xf>
    <xf numFmtId="0" fontId="22" fillId="0" borderId="18" xfId="0" applyFont="1" applyBorder="1" applyAlignment="1">
      <alignment horizontal="left" vertical="center"/>
    </xf>
    <xf numFmtId="0" fontId="22" fillId="0" borderId="17" xfId="0" applyFont="1" applyBorder="1" applyAlignment="1">
      <alignment horizontal="left" vertical="center" wrapText="1"/>
    </xf>
    <xf numFmtId="0" fontId="2" fillId="0" borderId="23" xfId="0" applyFont="1" applyBorder="1">
      <alignment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23" xfId="0" applyFont="1" applyBorder="1" applyAlignment="1">
      <alignment horizontal="center" vertical="center"/>
    </xf>
    <xf numFmtId="0" fontId="24" fillId="0" borderId="13" xfId="0" applyFont="1" applyBorder="1" applyAlignment="1">
      <alignment horizontal="center" vertical="center"/>
    </xf>
    <xf numFmtId="0" fontId="24" fillId="0" borderId="13" xfId="0" applyFont="1" applyBorder="1" applyAlignment="1">
      <alignment horizontal="center" vertical="center"/>
    </xf>
    <xf numFmtId="0" fontId="24" fillId="0" borderId="14" xfId="0" applyFont="1" applyBorder="1" applyAlignment="1">
      <alignment horizontal="center" vertical="center"/>
    </xf>
    <xf numFmtId="0" fontId="24" fillId="0" borderId="15" xfId="0" applyFont="1" applyBorder="1" applyAlignment="1">
      <alignment horizontal="center" vertical="center"/>
    </xf>
    <xf numFmtId="0" fontId="3" fillId="0" borderId="15" xfId="0" applyFont="1" applyBorder="1" applyAlignment="1">
      <alignment horizontal="center" vertical="center"/>
    </xf>
    <xf numFmtId="0" fontId="5" fillId="0" borderId="4" xfId="0" applyFont="1" applyBorder="1" applyAlignment="1">
      <alignment horizontal="center" vertical="center"/>
    </xf>
    <xf numFmtId="0" fontId="5" fillId="0" borderId="6" xfId="0" applyFont="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colors>
    <mruColors>
      <color rgb="FF0000FF"/>
      <color rgb="FFCCFF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75" defaultRowHeight="17.5" x14ac:dyDescent="0.55000000000000004"/>
  <cols>
    <col min="1" max="1" width="2.75" style="1" customWidth="1"/>
    <col min="2" max="2" width="1.83203125" style="1" customWidth="1"/>
    <col min="3" max="13" width="8.75" style="1"/>
    <col min="14" max="14" width="1.83203125" style="1" customWidth="1"/>
    <col min="15" max="16384" width="8.75" style="1"/>
  </cols>
  <sheetData>
    <row r="1" spans="2:16" ht="43.9" customHeight="1" x14ac:dyDescent="1.1499999999999999">
      <c r="B1" s="12"/>
      <c r="C1" s="52" t="s">
        <v>17</v>
      </c>
      <c r="D1" s="52"/>
      <c r="E1" s="52"/>
      <c r="F1" s="52"/>
      <c r="G1" s="52"/>
      <c r="H1" s="52"/>
      <c r="I1" s="52"/>
      <c r="J1" s="52"/>
      <c r="K1" s="52"/>
      <c r="L1" s="52"/>
      <c r="M1" s="52"/>
      <c r="N1" s="12"/>
    </row>
    <row r="2" spans="2:16" ht="31.5" x14ac:dyDescent="0.55000000000000004">
      <c r="B2" s="12"/>
      <c r="C2" s="51" t="s">
        <v>15</v>
      </c>
      <c r="D2" s="51"/>
      <c r="E2" s="51"/>
      <c r="F2" s="51"/>
      <c r="G2" s="51"/>
      <c r="H2" s="51"/>
      <c r="I2" s="51"/>
      <c r="J2" s="51"/>
      <c r="K2" s="51"/>
      <c r="L2" s="51"/>
      <c r="M2" s="51"/>
      <c r="N2" s="12"/>
    </row>
    <row r="3" spans="2:16" x14ac:dyDescent="0.55000000000000004">
      <c r="B3" s="21"/>
      <c r="C3" s="22"/>
      <c r="D3" s="22"/>
      <c r="E3" s="22"/>
      <c r="F3" s="22"/>
      <c r="G3" s="22"/>
      <c r="H3" s="22"/>
      <c r="I3" s="22"/>
      <c r="J3" s="22"/>
      <c r="K3" s="22"/>
      <c r="L3" s="22"/>
      <c r="M3" s="22"/>
      <c r="N3" s="23"/>
    </row>
    <row r="4" spans="2:16" ht="80.650000000000006" customHeight="1" x14ac:dyDescent="0.6">
      <c r="B4" s="24"/>
      <c r="C4" s="53" t="s">
        <v>18</v>
      </c>
      <c r="D4" s="54"/>
      <c r="E4" s="54"/>
      <c r="F4" s="54"/>
      <c r="G4" s="54"/>
      <c r="H4" s="54"/>
      <c r="I4" s="54"/>
      <c r="J4" s="54"/>
      <c r="K4" s="54"/>
      <c r="L4" s="54"/>
      <c r="M4" s="54"/>
      <c r="N4" s="25"/>
      <c r="P4" s="27"/>
    </row>
    <row r="5" spans="2:16" x14ac:dyDescent="0.55000000000000004">
      <c r="B5" s="24"/>
      <c r="C5" s="26"/>
      <c r="D5" s="26"/>
      <c r="E5" s="26"/>
      <c r="F5" s="26"/>
      <c r="G5" s="26"/>
      <c r="H5" s="26"/>
      <c r="I5" s="26"/>
      <c r="J5" s="26"/>
      <c r="K5" s="26"/>
      <c r="L5" s="26"/>
      <c r="M5" s="26"/>
      <c r="N5" s="25"/>
    </row>
    <row r="6" spans="2:16" ht="22.5" x14ac:dyDescent="0.55000000000000004">
      <c r="B6" s="17"/>
      <c r="C6" s="18" t="s">
        <v>19</v>
      </c>
      <c r="D6" s="19"/>
      <c r="E6" s="19"/>
      <c r="F6" s="19"/>
      <c r="G6" s="19"/>
      <c r="H6" s="19"/>
      <c r="I6" s="19"/>
      <c r="J6" s="19"/>
      <c r="K6" s="19"/>
      <c r="L6" s="19"/>
      <c r="M6" s="19"/>
      <c r="N6" s="20"/>
    </row>
    <row r="7" spans="2:16" ht="250.9" customHeight="1" x14ac:dyDescent="0.55000000000000004">
      <c r="B7" s="13"/>
      <c r="C7" s="55" t="s">
        <v>21</v>
      </c>
      <c r="D7" s="56"/>
      <c r="E7" s="56"/>
      <c r="F7" s="56"/>
      <c r="G7" s="56"/>
      <c r="H7" s="56"/>
      <c r="I7" s="56"/>
      <c r="J7" s="56"/>
      <c r="K7" s="56"/>
      <c r="L7" s="56"/>
      <c r="M7" s="56"/>
      <c r="N7" s="14"/>
    </row>
    <row r="8" spans="2:16" ht="331.15" customHeight="1" x14ac:dyDescent="0.55000000000000004">
      <c r="B8" s="13"/>
      <c r="C8" s="55" t="s">
        <v>22</v>
      </c>
      <c r="D8" s="55"/>
      <c r="E8" s="55"/>
      <c r="F8" s="55"/>
      <c r="G8" s="55"/>
      <c r="H8" s="55"/>
      <c r="I8" s="55"/>
      <c r="J8" s="55"/>
      <c r="K8" s="55"/>
      <c r="L8" s="55"/>
      <c r="M8" s="55"/>
      <c r="N8" s="14"/>
    </row>
    <row r="9" spans="2:16" ht="22.5" x14ac:dyDescent="0.55000000000000004">
      <c r="B9" s="17"/>
      <c r="C9" s="18" t="s">
        <v>16</v>
      </c>
      <c r="D9" s="19"/>
      <c r="E9" s="19"/>
      <c r="F9" s="19"/>
      <c r="G9" s="19"/>
      <c r="H9" s="19"/>
      <c r="I9" s="19"/>
      <c r="J9" s="19"/>
      <c r="K9" s="19"/>
      <c r="L9" s="19"/>
      <c r="M9" s="19"/>
      <c r="N9" s="20"/>
    </row>
    <row r="10" spans="2:16" ht="409.6" customHeight="1" x14ac:dyDescent="0.55000000000000004">
      <c r="B10" s="13"/>
      <c r="C10" s="55" t="s">
        <v>23</v>
      </c>
      <c r="D10" s="56"/>
      <c r="E10" s="56"/>
      <c r="F10" s="56"/>
      <c r="G10" s="56"/>
      <c r="H10" s="56"/>
      <c r="I10" s="56"/>
      <c r="J10" s="56"/>
      <c r="K10" s="56"/>
      <c r="L10" s="56"/>
      <c r="M10" s="56"/>
      <c r="N10" s="14"/>
    </row>
    <row r="11" spans="2:16" ht="139.9" customHeight="1" x14ac:dyDescent="0.55000000000000004">
      <c r="B11" s="15"/>
      <c r="C11" s="49" t="s">
        <v>24</v>
      </c>
      <c r="D11" s="50"/>
      <c r="E11" s="50"/>
      <c r="F11" s="50"/>
      <c r="G11" s="50"/>
      <c r="H11" s="50"/>
      <c r="I11" s="50"/>
      <c r="J11" s="50"/>
      <c r="K11" s="50"/>
      <c r="L11" s="50"/>
      <c r="M11" s="50"/>
      <c r="N11" s="16"/>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40"/>
  <sheetViews>
    <sheetView showGridLines="0" tabSelected="1" zoomScale="60" zoomScaleNormal="60" workbookViewId="0"/>
  </sheetViews>
  <sheetFormatPr defaultColWidth="8.75" defaultRowHeight="17.5" x14ac:dyDescent="0.55000000000000004"/>
  <cols>
    <col min="1" max="1" width="3.08203125" style="1" customWidth="1"/>
    <col min="2" max="2" width="4.25" style="1" customWidth="1"/>
    <col min="3" max="3" width="13.08203125" style="1" customWidth="1"/>
    <col min="4" max="4" width="3.83203125" style="1" customWidth="1"/>
    <col min="5" max="5" width="17" style="1" customWidth="1"/>
    <col min="6" max="6" width="4.75" style="1" customWidth="1"/>
    <col min="7" max="7" width="7.5" style="1" customWidth="1"/>
    <col min="8" max="8" width="4.75" style="1" customWidth="1"/>
    <col min="9" max="9" width="10.83203125" style="1" customWidth="1"/>
    <col min="10" max="10" width="4.25" style="1" customWidth="1"/>
    <col min="11" max="11" width="6.75" style="1" customWidth="1"/>
    <col min="12" max="12" width="6.83203125" style="1" customWidth="1"/>
    <col min="13" max="20" width="13.75" style="1" customWidth="1"/>
    <col min="21" max="21" width="11.25" style="1" customWidth="1"/>
    <col min="22" max="16384" width="8.75" style="1"/>
  </cols>
  <sheetData>
    <row r="1" spans="2:20" ht="25.5" x14ac:dyDescent="0.85">
      <c r="B1" s="4" t="s">
        <v>13</v>
      </c>
      <c r="C1" s="4"/>
      <c r="D1" s="4"/>
      <c r="E1" s="4"/>
      <c r="F1" s="4"/>
      <c r="G1" s="4"/>
      <c r="H1" s="4"/>
      <c r="I1" s="4"/>
      <c r="J1" s="4"/>
      <c r="K1" s="5"/>
      <c r="L1" s="5"/>
      <c r="M1" s="5"/>
      <c r="N1" s="5"/>
      <c r="O1" s="5"/>
      <c r="P1" s="5"/>
      <c r="Q1" s="5"/>
      <c r="R1" s="5"/>
      <c r="S1" s="31"/>
      <c r="T1" s="31"/>
    </row>
    <row r="2" spans="2:20" ht="38" x14ac:dyDescent="1.25">
      <c r="B2" s="74" t="s">
        <v>14</v>
      </c>
      <c r="C2" s="74"/>
      <c r="D2" s="74"/>
      <c r="E2" s="74"/>
      <c r="F2" s="74"/>
      <c r="G2" s="74"/>
      <c r="H2" s="74"/>
      <c r="I2" s="74"/>
      <c r="J2" s="81" t="s">
        <v>45</v>
      </c>
      <c r="K2" s="81"/>
      <c r="L2" s="81"/>
      <c r="M2" s="81"/>
      <c r="N2" s="33" t="s">
        <v>48</v>
      </c>
      <c r="O2" s="33"/>
      <c r="P2" s="33"/>
      <c r="Q2" s="33"/>
      <c r="R2" s="33"/>
      <c r="S2" s="33"/>
      <c r="T2" s="6"/>
    </row>
    <row r="3" spans="2:20" ht="31.5" x14ac:dyDescent="1.05">
      <c r="B3" s="7"/>
      <c r="C3" s="28" t="s">
        <v>20</v>
      </c>
      <c r="D3" s="7"/>
      <c r="E3" s="7"/>
      <c r="F3" s="7"/>
      <c r="G3" s="28" t="s">
        <v>31</v>
      </c>
      <c r="H3" s="7"/>
      <c r="I3" s="7"/>
      <c r="J3" s="34" t="s">
        <v>111</v>
      </c>
      <c r="K3" s="8"/>
      <c r="L3" s="8"/>
      <c r="M3" s="8"/>
      <c r="N3" s="8"/>
      <c r="O3" s="8"/>
      <c r="P3" s="8"/>
      <c r="Q3" s="8"/>
      <c r="R3" s="8"/>
      <c r="S3" s="8"/>
      <c r="T3" s="9"/>
    </row>
    <row r="4" spans="2:20" ht="22.5" x14ac:dyDescent="0.55000000000000004">
      <c r="B4" s="75" t="s">
        <v>0</v>
      </c>
      <c r="C4" s="76"/>
      <c r="D4" s="76"/>
      <c r="E4" s="76"/>
      <c r="F4" s="76"/>
      <c r="G4" s="76"/>
      <c r="H4" s="76"/>
      <c r="I4" s="76"/>
      <c r="J4" s="76"/>
      <c r="K4" s="76"/>
      <c r="L4" s="76"/>
      <c r="M4" s="76"/>
      <c r="N4" s="76"/>
      <c r="O4" s="76"/>
      <c r="P4" s="76"/>
      <c r="Q4" s="76"/>
      <c r="R4" s="76"/>
      <c r="S4" s="76"/>
      <c r="T4" s="77"/>
    </row>
    <row r="5" spans="2:20" ht="67.900000000000006" customHeight="1" x14ac:dyDescent="0.55000000000000004">
      <c r="B5" s="78" t="s">
        <v>46</v>
      </c>
      <c r="C5" s="79"/>
      <c r="D5" s="79"/>
      <c r="E5" s="79"/>
      <c r="F5" s="79"/>
      <c r="G5" s="79"/>
      <c r="H5" s="79"/>
      <c r="I5" s="79"/>
      <c r="J5" s="79"/>
      <c r="K5" s="79"/>
      <c r="L5" s="79"/>
      <c r="M5" s="79"/>
      <c r="N5" s="79"/>
      <c r="O5" s="79"/>
      <c r="P5" s="79"/>
      <c r="Q5" s="79"/>
      <c r="R5" s="79"/>
      <c r="S5" s="79"/>
      <c r="T5" s="80"/>
    </row>
    <row r="6" spans="2:20" ht="6" customHeight="1" x14ac:dyDescent="0.55000000000000004"/>
    <row r="7" spans="2:20" ht="28.5" x14ac:dyDescent="0.95">
      <c r="B7" s="11">
        <v>1</v>
      </c>
      <c r="C7" s="70" t="s">
        <v>30</v>
      </c>
      <c r="D7" s="71"/>
      <c r="E7" s="72"/>
      <c r="F7" s="10">
        <v>1</v>
      </c>
      <c r="G7" s="73" t="s">
        <v>10</v>
      </c>
      <c r="H7" s="73"/>
      <c r="I7" s="73"/>
      <c r="J7" s="29"/>
      <c r="K7" s="29"/>
      <c r="L7" s="29"/>
      <c r="M7" s="29"/>
      <c r="N7" s="29"/>
      <c r="O7" s="29"/>
      <c r="P7" s="29"/>
      <c r="Q7" s="29"/>
      <c r="R7" s="29"/>
      <c r="S7" s="29"/>
      <c r="T7" s="30"/>
    </row>
    <row r="8" spans="2:20" ht="7.15" customHeight="1" x14ac:dyDescent="0.55000000000000004">
      <c r="B8" s="13"/>
      <c r="T8" s="14"/>
    </row>
    <row r="9" spans="2:20" ht="48.75" customHeight="1" x14ac:dyDescent="0.55000000000000004">
      <c r="B9" s="84" t="s">
        <v>47</v>
      </c>
      <c r="C9" s="85"/>
      <c r="D9" s="85"/>
      <c r="E9" s="85"/>
      <c r="F9" s="85"/>
      <c r="G9" s="85"/>
      <c r="H9" s="85"/>
      <c r="I9" s="85"/>
      <c r="J9" s="85"/>
      <c r="K9" s="85"/>
      <c r="L9" s="85"/>
      <c r="M9" s="85"/>
      <c r="N9" s="85"/>
      <c r="O9" s="85"/>
      <c r="P9" s="85"/>
      <c r="Q9" s="85"/>
      <c r="R9" s="85"/>
      <c r="S9" s="85"/>
      <c r="T9" s="86"/>
    </row>
    <row r="10" spans="2:20" x14ac:dyDescent="0.55000000000000004">
      <c r="B10" s="13"/>
      <c r="T10" s="14"/>
    </row>
    <row r="11" spans="2:20" ht="111" customHeight="1" x14ac:dyDescent="0.55000000000000004">
      <c r="B11" s="78" t="s">
        <v>83</v>
      </c>
      <c r="C11" s="79"/>
      <c r="D11" s="79"/>
      <c r="E11" s="79"/>
      <c r="F11" s="79"/>
      <c r="G11" s="79"/>
      <c r="H11" s="79"/>
      <c r="I11" s="79"/>
      <c r="J11" s="79"/>
      <c r="K11" s="79"/>
      <c r="L11" s="79"/>
      <c r="M11" s="79"/>
      <c r="N11" s="79"/>
      <c r="O11" s="79"/>
      <c r="P11" s="79"/>
      <c r="Q11" s="79"/>
      <c r="R11" s="79"/>
      <c r="S11" s="79"/>
      <c r="T11" s="80"/>
    </row>
    <row r="12" spans="2:20" ht="19.899999999999999" customHeight="1" x14ac:dyDescent="0.55000000000000004">
      <c r="B12" s="36"/>
      <c r="C12" s="37"/>
      <c r="D12" s="37"/>
      <c r="E12" s="37"/>
      <c r="F12" s="37"/>
      <c r="G12" s="37"/>
      <c r="H12" s="37"/>
      <c r="I12" s="37"/>
      <c r="J12" s="37"/>
      <c r="K12" s="37"/>
      <c r="L12" s="37"/>
      <c r="M12" s="37"/>
      <c r="N12" s="37"/>
      <c r="O12" s="37"/>
      <c r="P12" s="37"/>
      <c r="Q12" s="37"/>
      <c r="R12" s="37"/>
      <c r="S12" s="37"/>
      <c r="T12" s="38"/>
    </row>
    <row r="13" spans="2:20" ht="19.899999999999999" customHeight="1" thickBot="1" x14ac:dyDescent="0.6">
      <c r="B13" s="36"/>
      <c r="C13" s="37" t="s">
        <v>34</v>
      </c>
      <c r="D13" s="37"/>
      <c r="E13" s="37"/>
      <c r="F13" s="37"/>
      <c r="G13" s="37"/>
      <c r="H13" s="37"/>
      <c r="I13" s="37"/>
      <c r="J13" s="37"/>
      <c r="K13" s="37"/>
      <c r="L13" s="37"/>
      <c r="M13" s="37"/>
      <c r="N13" s="37"/>
      <c r="O13" s="37"/>
      <c r="P13" s="37"/>
      <c r="Q13" s="37"/>
      <c r="R13" s="37"/>
      <c r="S13" s="37"/>
      <c r="T13" s="38"/>
    </row>
    <row r="14" spans="2:20" ht="19.899999999999999" customHeight="1" thickBot="1" x14ac:dyDescent="0.6">
      <c r="B14" s="36"/>
      <c r="C14" s="35" t="s">
        <v>33</v>
      </c>
      <c r="D14" s="37"/>
      <c r="E14" s="37"/>
      <c r="F14" s="37"/>
      <c r="G14" s="37"/>
      <c r="H14" s="37"/>
      <c r="I14" s="37"/>
      <c r="J14" s="37"/>
      <c r="K14" s="37"/>
      <c r="L14" s="37"/>
      <c r="M14" s="37"/>
      <c r="N14" s="37"/>
      <c r="O14" s="37"/>
      <c r="P14" s="37"/>
      <c r="Q14" s="37"/>
      <c r="R14" s="37"/>
      <c r="S14" s="37"/>
      <c r="T14" s="38"/>
    </row>
    <row r="15" spans="2:20" ht="19.899999999999999" customHeight="1" thickBot="1" x14ac:dyDescent="0.6">
      <c r="B15" s="36"/>
      <c r="C15" s="37"/>
      <c r="D15" s="63" t="s">
        <v>49</v>
      </c>
      <c r="E15" s="64"/>
      <c r="F15" s="37"/>
      <c r="G15" s="37" t="s">
        <v>36</v>
      </c>
      <c r="H15" s="37"/>
      <c r="I15" s="37"/>
      <c r="J15" s="37"/>
      <c r="K15" s="37"/>
      <c r="L15" s="37"/>
      <c r="M15" s="37"/>
      <c r="N15" s="37"/>
      <c r="O15" s="37"/>
      <c r="P15" s="37"/>
      <c r="Q15" s="37"/>
      <c r="R15" s="37"/>
      <c r="S15" s="37"/>
      <c r="T15" s="38"/>
    </row>
    <row r="16" spans="2:20" ht="19.899999999999999" customHeight="1" x14ac:dyDescent="0.55000000000000004">
      <c r="B16" s="36"/>
      <c r="C16" s="37"/>
      <c r="D16" s="37" t="s">
        <v>84</v>
      </c>
      <c r="E16" s="37"/>
      <c r="F16" s="37"/>
      <c r="H16" s="37"/>
      <c r="I16" s="37"/>
      <c r="J16" s="37"/>
      <c r="K16" s="37"/>
      <c r="L16" s="37"/>
      <c r="M16" s="37"/>
      <c r="N16" s="37"/>
      <c r="O16" s="37"/>
      <c r="P16" s="37"/>
      <c r="Q16" s="37"/>
      <c r="R16" s="37"/>
      <c r="S16" s="37"/>
      <c r="T16" s="38"/>
    </row>
    <row r="17" spans="2:21" ht="19.899999999999999" customHeight="1" thickBot="1" x14ac:dyDescent="0.6">
      <c r="B17" s="36"/>
      <c r="C17" s="37"/>
      <c r="D17" s="37"/>
      <c r="E17" s="37"/>
      <c r="F17" s="37"/>
      <c r="G17" s="37"/>
      <c r="H17" s="37"/>
      <c r="I17" s="37"/>
      <c r="J17" s="37"/>
      <c r="K17" s="37"/>
      <c r="L17" s="37"/>
      <c r="M17" s="37"/>
      <c r="N17" s="37"/>
      <c r="O17" s="37"/>
      <c r="P17" s="37"/>
      <c r="Q17" s="37"/>
      <c r="R17" s="37"/>
      <c r="S17" s="37"/>
      <c r="T17" s="38"/>
    </row>
    <row r="18" spans="2:21" ht="19.899999999999999" customHeight="1" thickBot="1" x14ac:dyDescent="0.6">
      <c r="B18" s="68" t="s">
        <v>35</v>
      </c>
      <c r="C18" s="69"/>
      <c r="D18" s="37"/>
      <c r="E18" s="37"/>
      <c r="F18" s="37"/>
      <c r="G18" s="37"/>
      <c r="H18" s="37"/>
      <c r="I18" s="37"/>
      <c r="J18" s="37"/>
      <c r="K18" s="37"/>
      <c r="L18" s="37"/>
      <c r="M18" s="37"/>
      <c r="N18" s="37"/>
      <c r="O18" s="37"/>
      <c r="P18" s="37"/>
      <c r="Q18" s="37"/>
      <c r="R18" s="37"/>
      <c r="S18" s="37"/>
      <c r="T18" s="38"/>
    </row>
    <row r="19" spans="2:21" ht="19.899999999999999" customHeight="1" thickBot="1" x14ac:dyDescent="0.6">
      <c r="B19" s="63" t="s">
        <v>50</v>
      </c>
      <c r="C19" s="64"/>
      <c r="D19" s="65" t="s">
        <v>84</v>
      </c>
      <c r="E19" s="66"/>
      <c r="F19" s="66"/>
      <c r="G19" s="67"/>
      <c r="H19" s="37"/>
      <c r="I19" s="37"/>
      <c r="J19" s="37"/>
      <c r="K19" s="37"/>
      <c r="L19" s="37"/>
      <c r="M19" s="37"/>
      <c r="N19" s="37"/>
      <c r="O19" s="37"/>
      <c r="P19" s="37"/>
      <c r="Q19" s="37"/>
      <c r="R19" s="37"/>
      <c r="S19" s="37"/>
      <c r="T19" s="38"/>
    </row>
    <row r="20" spans="2:21" ht="19.899999999999999" customHeight="1" thickBot="1" x14ac:dyDescent="0.6">
      <c r="B20" s="36"/>
      <c r="C20" s="37"/>
      <c r="D20" s="37"/>
      <c r="E20" s="37"/>
      <c r="F20" s="37"/>
      <c r="G20" s="37"/>
      <c r="H20" s="37"/>
      <c r="I20" s="37"/>
      <c r="J20" s="37"/>
      <c r="K20" s="37"/>
      <c r="L20" s="37"/>
      <c r="M20" s="37"/>
      <c r="N20" s="37"/>
      <c r="O20" s="37"/>
      <c r="P20" s="37"/>
      <c r="Q20" s="37"/>
      <c r="R20" s="37"/>
      <c r="S20" s="37"/>
      <c r="T20" s="38"/>
    </row>
    <row r="21" spans="2:21" ht="29" thickBot="1" x14ac:dyDescent="0.6">
      <c r="B21" s="57" t="s">
        <v>108</v>
      </c>
      <c r="C21" s="58"/>
      <c r="D21" s="58"/>
      <c r="E21" s="58"/>
      <c r="F21" s="58"/>
      <c r="G21" s="58"/>
      <c r="H21" s="58"/>
      <c r="I21" s="58"/>
      <c r="J21" s="58"/>
      <c r="K21" s="58"/>
      <c r="L21" s="58"/>
      <c r="M21" s="58"/>
      <c r="N21" s="58"/>
      <c r="O21" s="58"/>
      <c r="P21" s="58"/>
      <c r="Q21" s="58"/>
      <c r="R21" s="58"/>
      <c r="S21" s="58"/>
      <c r="T21" s="59"/>
    </row>
    <row r="22" spans="2:21" ht="22.5" x14ac:dyDescent="0.55000000000000004">
      <c r="B22" s="89" t="s">
        <v>1</v>
      </c>
      <c r="C22" s="60" t="s">
        <v>2</v>
      </c>
      <c r="D22" s="61"/>
      <c r="E22" s="62"/>
      <c r="F22" s="60" t="s">
        <v>6</v>
      </c>
      <c r="G22" s="61"/>
      <c r="H22" s="61"/>
      <c r="I22" s="61"/>
      <c r="J22" s="62"/>
      <c r="K22" s="90" t="s">
        <v>3</v>
      </c>
      <c r="L22" s="90" t="s">
        <v>4</v>
      </c>
      <c r="M22" s="91" t="s">
        <v>5</v>
      </c>
    </row>
    <row r="23" spans="2:21" ht="22.5" x14ac:dyDescent="0.55000000000000004">
      <c r="B23" s="32" t="s">
        <v>9</v>
      </c>
      <c r="C23" s="83" t="s">
        <v>26</v>
      </c>
      <c r="D23" s="83"/>
      <c r="E23" s="83"/>
      <c r="F23" s="83" t="s">
        <v>12</v>
      </c>
      <c r="G23" s="83"/>
      <c r="H23" s="83"/>
      <c r="I23" s="83"/>
      <c r="J23" s="83"/>
      <c r="K23" s="40" t="s">
        <v>7</v>
      </c>
      <c r="L23" s="40" t="s">
        <v>8</v>
      </c>
      <c r="M23" s="41">
        <v>95</v>
      </c>
    </row>
    <row r="24" spans="2:21" ht="22.5" x14ac:dyDescent="0.55000000000000004">
      <c r="B24" s="32" t="s">
        <v>53</v>
      </c>
      <c r="C24" s="83" t="s">
        <v>52</v>
      </c>
      <c r="D24" s="83"/>
      <c r="E24" s="83"/>
      <c r="F24" s="83" t="s">
        <v>12</v>
      </c>
      <c r="G24" s="83"/>
      <c r="H24" s="83"/>
      <c r="I24" s="83"/>
      <c r="J24" s="83"/>
      <c r="K24" s="40"/>
      <c r="L24" s="40" t="s">
        <v>85</v>
      </c>
      <c r="M24" s="41">
        <v>100</v>
      </c>
    </row>
    <row r="25" spans="2:21" ht="18" customHeight="1" x14ac:dyDescent="0.55000000000000004">
      <c r="B25" s="32" t="s">
        <v>25</v>
      </c>
      <c r="C25" s="83" t="s">
        <v>11</v>
      </c>
      <c r="D25" s="83"/>
      <c r="E25" s="83"/>
      <c r="F25" s="82" t="s">
        <v>54</v>
      </c>
      <c r="G25" s="83"/>
      <c r="H25" s="83"/>
      <c r="I25" s="83"/>
      <c r="J25" s="83"/>
      <c r="K25" s="40" t="s">
        <v>7</v>
      </c>
      <c r="L25" s="40" t="s">
        <v>8</v>
      </c>
      <c r="M25" s="41">
        <f>ROUND(M23*M24,0)</f>
        <v>9500</v>
      </c>
    </row>
    <row r="26" spans="2:21" ht="22.5" x14ac:dyDescent="0.55000000000000004">
      <c r="B26" s="32" t="s">
        <v>27</v>
      </c>
      <c r="C26" s="92" t="s">
        <v>51</v>
      </c>
      <c r="D26" s="93"/>
      <c r="E26" s="94"/>
      <c r="F26" s="95" t="s">
        <v>37</v>
      </c>
      <c r="G26" s="93"/>
      <c r="H26" s="93"/>
      <c r="I26" s="93"/>
      <c r="J26" s="94"/>
      <c r="K26" s="32"/>
      <c r="L26" s="32" t="s">
        <v>38</v>
      </c>
      <c r="M26" s="39">
        <v>70</v>
      </c>
      <c r="U26" s="3"/>
    </row>
    <row r="27" spans="2:21" ht="22.5" x14ac:dyDescent="0.55000000000000004">
      <c r="B27" s="32" t="s">
        <v>28</v>
      </c>
      <c r="C27" s="92" t="s">
        <v>60</v>
      </c>
      <c r="D27" s="93"/>
      <c r="E27" s="94"/>
      <c r="F27" s="95" t="s">
        <v>55</v>
      </c>
      <c r="G27" s="93"/>
      <c r="H27" s="93"/>
      <c r="I27" s="93"/>
      <c r="J27" s="94"/>
      <c r="K27" s="32" t="s">
        <v>7</v>
      </c>
      <c r="L27" s="32" t="s">
        <v>8</v>
      </c>
      <c r="M27" s="2">
        <f>ROUND(M25*M26/100,0)</f>
        <v>6650</v>
      </c>
      <c r="U27" s="3"/>
    </row>
    <row r="28" spans="2:21" ht="22.5" x14ac:dyDescent="0.55000000000000004">
      <c r="B28" s="32" t="s">
        <v>56</v>
      </c>
      <c r="C28" s="92" t="s">
        <v>57</v>
      </c>
      <c r="D28" s="93"/>
      <c r="E28" s="94"/>
      <c r="F28" s="95" t="s">
        <v>62</v>
      </c>
      <c r="G28" s="93"/>
      <c r="H28" s="93"/>
      <c r="I28" s="93"/>
      <c r="J28" s="94"/>
      <c r="K28" s="32" t="s">
        <v>7</v>
      </c>
      <c r="L28" s="32" t="s">
        <v>8</v>
      </c>
      <c r="M28" s="2">
        <v>980</v>
      </c>
      <c r="U28" s="3"/>
    </row>
    <row r="29" spans="2:21" ht="22.5" x14ac:dyDescent="0.55000000000000004">
      <c r="B29" s="32" t="s">
        <v>58</v>
      </c>
      <c r="C29" s="92" t="s">
        <v>61</v>
      </c>
      <c r="D29" s="93"/>
      <c r="E29" s="94"/>
      <c r="F29" s="95" t="s">
        <v>63</v>
      </c>
      <c r="G29" s="93"/>
      <c r="H29" s="93"/>
      <c r="I29" s="93"/>
      <c r="J29" s="94"/>
      <c r="K29" s="32" t="s">
        <v>7</v>
      </c>
      <c r="L29" s="32" t="s">
        <v>8</v>
      </c>
      <c r="M29" s="2">
        <v>6800</v>
      </c>
      <c r="U29" s="3"/>
    </row>
    <row r="30" spans="2:21" ht="22.5" x14ac:dyDescent="0.55000000000000004">
      <c r="B30" s="32" t="s">
        <v>65</v>
      </c>
      <c r="C30" s="92" t="s">
        <v>59</v>
      </c>
      <c r="D30" s="93"/>
      <c r="E30" s="94"/>
      <c r="F30" s="95" t="s">
        <v>64</v>
      </c>
      <c r="G30" s="93"/>
      <c r="H30" s="93"/>
      <c r="I30" s="93"/>
      <c r="J30" s="94"/>
      <c r="K30" s="32" t="s">
        <v>7</v>
      </c>
      <c r="L30" s="32" t="s">
        <v>8</v>
      </c>
      <c r="M30" s="2">
        <f>M28+M29-M27</f>
        <v>1130</v>
      </c>
      <c r="U30" s="3"/>
    </row>
    <row r="31" spans="2:21" ht="22.5" x14ac:dyDescent="0.55000000000000004">
      <c r="B31" s="32" t="s">
        <v>67</v>
      </c>
      <c r="C31" s="92" t="s">
        <v>66</v>
      </c>
      <c r="D31" s="93"/>
      <c r="E31" s="94"/>
      <c r="F31" s="95" t="s">
        <v>68</v>
      </c>
      <c r="G31" s="93"/>
      <c r="H31" s="93"/>
      <c r="I31" s="93"/>
      <c r="J31" s="94"/>
      <c r="K31" s="32" t="s">
        <v>7</v>
      </c>
      <c r="L31" s="32" t="s">
        <v>8</v>
      </c>
      <c r="M31" s="2">
        <f>M30-M28</f>
        <v>150</v>
      </c>
      <c r="U31" s="3"/>
    </row>
    <row r="32" spans="2:21" ht="22.5" x14ac:dyDescent="0.55000000000000004">
      <c r="B32" s="32" t="s">
        <v>75</v>
      </c>
      <c r="C32" s="92" t="s">
        <v>73</v>
      </c>
      <c r="D32" s="93"/>
      <c r="E32" s="94"/>
      <c r="F32" s="95" t="s">
        <v>74</v>
      </c>
      <c r="G32" s="93"/>
      <c r="H32" s="93"/>
      <c r="I32" s="93"/>
      <c r="J32" s="94"/>
      <c r="K32" s="32" t="s">
        <v>7</v>
      </c>
      <c r="L32" s="32" t="s">
        <v>8</v>
      </c>
      <c r="M32" s="2">
        <f>M25-M27</f>
        <v>2850</v>
      </c>
      <c r="U32" s="3"/>
    </row>
    <row r="33" spans="1:21" ht="22.5" x14ac:dyDescent="0.55000000000000004">
      <c r="B33" s="32" t="s">
        <v>76</v>
      </c>
      <c r="C33" s="92" t="s">
        <v>77</v>
      </c>
      <c r="D33" s="93"/>
      <c r="E33" s="94"/>
      <c r="F33" s="95" t="s">
        <v>78</v>
      </c>
      <c r="G33" s="93"/>
      <c r="H33" s="93"/>
      <c r="I33" s="93"/>
      <c r="J33" s="94"/>
      <c r="K33" s="32"/>
      <c r="L33" s="32" t="s">
        <v>38</v>
      </c>
      <c r="M33" s="39">
        <f>ROUND(M32/M$25*100,1)</f>
        <v>30</v>
      </c>
      <c r="U33" s="3"/>
    </row>
    <row r="34" spans="1:21" ht="21.65" customHeight="1" x14ac:dyDescent="0.55000000000000004">
      <c r="B34" s="32" t="s">
        <v>41</v>
      </c>
      <c r="C34" s="96" t="s">
        <v>71</v>
      </c>
      <c r="D34" s="97"/>
      <c r="E34" s="98"/>
      <c r="F34" s="99" t="s">
        <v>69</v>
      </c>
      <c r="G34" s="97"/>
      <c r="H34" s="97"/>
      <c r="I34" s="97"/>
      <c r="J34" s="98"/>
      <c r="K34" s="32"/>
      <c r="L34" s="32" t="s">
        <v>38</v>
      </c>
      <c r="M34" s="39">
        <v>10</v>
      </c>
      <c r="U34" s="3"/>
    </row>
    <row r="35" spans="1:21" ht="22.5" x14ac:dyDescent="0.55000000000000004">
      <c r="B35" s="32" t="s">
        <v>42</v>
      </c>
      <c r="C35" s="96" t="s">
        <v>72</v>
      </c>
      <c r="D35" s="97"/>
      <c r="E35" s="98"/>
      <c r="F35" s="99" t="s">
        <v>70</v>
      </c>
      <c r="G35" s="97"/>
      <c r="H35" s="97"/>
      <c r="I35" s="97"/>
      <c r="J35" s="98"/>
      <c r="K35" s="32" t="s">
        <v>7</v>
      </c>
      <c r="L35" s="32" t="s">
        <v>8</v>
      </c>
      <c r="M35" s="2">
        <f>ROUND(M$25*M34/100,0)</f>
        <v>950</v>
      </c>
      <c r="U35" s="3"/>
    </row>
    <row r="36" spans="1:21" ht="22.5" x14ac:dyDescent="0.55000000000000004">
      <c r="B36" s="32" t="s">
        <v>43</v>
      </c>
      <c r="C36" s="96" t="s">
        <v>39</v>
      </c>
      <c r="D36" s="97"/>
      <c r="E36" s="98"/>
      <c r="F36" s="99" t="s">
        <v>79</v>
      </c>
      <c r="G36" s="97"/>
      <c r="H36" s="97"/>
      <c r="I36" s="97"/>
      <c r="J36" s="98"/>
      <c r="K36" s="32" t="s">
        <v>7</v>
      </c>
      <c r="L36" s="32" t="s">
        <v>8</v>
      </c>
      <c r="M36" s="2">
        <f>M32-M35</f>
        <v>1900</v>
      </c>
      <c r="U36" s="3"/>
    </row>
    <row r="37" spans="1:21" ht="21.65" customHeight="1" x14ac:dyDescent="0.55000000000000004">
      <c r="B37" s="32" t="s">
        <v>29</v>
      </c>
      <c r="C37" s="87" t="s">
        <v>40</v>
      </c>
      <c r="D37" s="87"/>
      <c r="E37" s="87"/>
      <c r="F37" s="88" t="s">
        <v>80</v>
      </c>
      <c r="G37" s="87"/>
      <c r="H37" s="87"/>
      <c r="I37" s="87"/>
      <c r="J37" s="87"/>
      <c r="K37" s="32"/>
      <c r="L37" s="32" t="s">
        <v>38</v>
      </c>
      <c r="M37" s="39">
        <f>ROUND(M36/M25*100,1)</f>
        <v>20</v>
      </c>
      <c r="U37" s="3"/>
    </row>
    <row r="38" spans="1:21" ht="22.5" x14ac:dyDescent="0.55000000000000004">
      <c r="A38" s="3"/>
      <c r="B38" s="32" t="s">
        <v>44</v>
      </c>
      <c r="C38" s="96" t="s">
        <v>88</v>
      </c>
      <c r="D38" s="97"/>
      <c r="E38" s="98"/>
      <c r="F38" s="99" t="s">
        <v>89</v>
      </c>
      <c r="G38" s="97"/>
      <c r="H38" s="97"/>
      <c r="I38" s="97"/>
      <c r="J38" s="98"/>
      <c r="K38" s="32" t="s">
        <v>7</v>
      </c>
      <c r="L38" s="32" t="s">
        <v>8</v>
      </c>
      <c r="M38" s="2">
        <v>1000</v>
      </c>
      <c r="U38" s="3"/>
    </row>
    <row r="39" spans="1:21" ht="22.5" x14ac:dyDescent="0.55000000000000004">
      <c r="B39" s="32" t="s">
        <v>90</v>
      </c>
      <c r="C39" s="96" t="s">
        <v>91</v>
      </c>
      <c r="D39" s="97"/>
      <c r="E39" s="98"/>
      <c r="F39" s="99" t="s">
        <v>92</v>
      </c>
      <c r="G39" s="97"/>
      <c r="H39" s="97"/>
      <c r="I39" s="97"/>
      <c r="J39" s="98"/>
      <c r="K39" s="32" t="s">
        <v>7</v>
      </c>
      <c r="L39" s="32" t="s">
        <v>8</v>
      </c>
      <c r="M39" s="2">
        <f>M36-M38</f>
        <v>900</v>
      </c>
    </row>
    <row r="40" spans="1:21" ht="22.5" x14ac:dyDescent="0.55000000000000004">
      <c r="B40" s="32" t="s">
        <v>107</v>
      </c>
      <c r="C40" s="87" t="s">
        <v>40</v>
      </c>
      <c r="D40" s="87"/>
      <c r="E40" s="87"/>
      <c r="F40" s="88" t="s">
        <v>93</v>
      </c>
      <c r="G40" s="87"/>
      <c r="H40" s="87"/>
      <c r="I40" s="87"/>
      <c r="J40" s="87"/>
      <c r="K40" s="32"/>
      <c r="L40" s="32" t="s">
        <v>38</v>
      </c>
      <c r="M40" s="39">
        <f>ROUND(M39/M25*100,1)</f>
        <v>9.5</v>
      </c>
    </row>
  </sheetData>
  <mergeCells count="51">
    <mergeCell ref="C32:E32"/>
    <mergeCell ref="C33:E33"/>
    <mergeCell ref="F32:J32"/>
    <mergeCell ref="F33:J33"/>
    <mergeCell ref="C38:E38"/>
    <mergeCell ref="F38:J38"/>
    <mergeCell ref="C39:E39"/>
    <mergeCell ref="F39:J39"/>
    <mergeCell ref="C40:E40"/>
    <mergeCell ref="F40:J40"/>
    <mergeCell ref="C36:E36"/>
    <mergeCell ref="F36:J36"/>
    <mergeCell ref="C37:E37"/>
    <mergeCell ref="F37:J37"/>
    <mergeCell ref="C35:E35"/>
    <mergeCell ref="F35:J35"/>
    <mergeCell ref="C27:E27"/>
    <mergeCell ref="F27:J27"/>
    <mergeCell ref="C26:E26"/>
    <mergeCell ref="F26:J26"/>
    <mergeCell ref="C28:E28"/>
    <mergeCell ref="C29:E29"/>
    <mergeCell ref="C30:E30"/>
    <mergeCell ref="C31:E31"/>
    <mergeCell ref="F28:J28"/>
    <mergeCell ref="F29:J29"/>
    <mergeCell ref="F30:J30"/>
    <mergeCell ref="F31:J31"/>
    <mergeCell ref="C34:E34"/>
    <mergeCell ref="F34:J34"/>
    <mergeCell ref="C7:E7"/>
    <mergeCell ref="G7:I7"/>
    <mergeCell ref="B2:I2"/>
    <mergeCell ref="B4:T4"/>
    <mergeCell ref="B5:T5"/>
    <mergeCell ref="J2:M2"/>
    <mergeCell ref="F25:J25"/>
    <mergeCell ref="C25:E25"/>
    <mergeCell ref="C24:E24"/>
    <mergeCell ref="F24:J24"/>
    <mergeCell ref="C23:E23"/>
    <mergeCell ref="F23:J23"/>
    <mergeCell ref="B9:T9"/>
    <mergeCell ref="B11:T11"/>
    <mergeCell ref="B21:T21"/>
    <mergeCell ref="C22:E22"/>
    <mergeCell ref="F22:J22"/>
    <mergeCell ref="D15:E15"/>
    <mergeCell ref="B19:C19"/>
    <mergeCell ref="D19:G19"/>
    <mergeCell ref="B18:C18"/>
  </mergeCells>
  <phoneticPr fontId="1"/>
  <printOptions horizontalCentered="1"/>
  <pageMargins left="0" right="0" top="0.59055118110236227"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43"/>
  <sheetViews>
    <sheetView showGridLines="0" zoomScale="60" zoomScaleNormal="60" workbookViewId="0"/>
  </sheetViews>
  <sheetFormatPr defaultColWidth="8.75" defaultRowHeight="17.5" x14ac:dyDescent="0.55000000000000004"/>
  <cols>
    <col min="1" max="1" width="3.08203125" style="1" customWidth="1"/>
    <col min="2" max="2" width="4.25" style="1" customWidth="1"/>
    <col min="3" max="3" width="13.08203125" style="1" customWidth="1"/>
    <col min="4" max="4" width="3.83203125" style="1" customWidth="1"/>
    <col min="5" max="5" width="17" style="1" customWidth="1"/>
    <col min="6" max="6" width="4.75" style="1" customWidth="1"/>
    <col min="7" max="7" width="7.5" style="1" customWidth="1"/>
    <col min="8" max="8" width="4.75" style="1" customWidth="1"/>
    <col min="9" max="9" width="10.83203125" style="1" customWidth="1"/>
    <col min="10" max="10" width="4.25" style="1" customWidth="1"/>
    <col min="11" max="11" width="6.75" style="1" customWidth="1"/>
    <col min="12" max="12" width="6.83203125" style="1" customWidth="1"/>
    <col min="13" max="14" width="13.75" style="1" customWidth="1"/>
    <col min="15" max="15" width="17.08203125" style="1" customWidth="1"/>
    <col min="16" max="18" width="13.75" style="1" customWidth="1"/>
    <col min="19" max="19" width="18" style="1" customWidth="1"/>
    <col min="20" max="20" width="13.75" style="1" customWidth="1"/>
    <col min="21" max="21" width="11.25" style="1" customWidth="1"/>
    <col min="22" max="16384" width="8.75" style="1"/>
  </cols>
  <sheetData>
    <row r="1" spans="2:20" ht="25.5" x14ac:dyDescent="0.85">
      <c r="B1" s="4" t="s">
        <v>13</v>
      </c>
      <c r="C1" s="4"/>
      <c r="D1" s="4"/>
      <c r="E1" s="4"/>
      <c r="F1" s="4"/>
      <c r="G1" s="4"/>
      <c r="H1" s="4"/>
      <c r="I1" s="4"/>
      <c r="J1" s="4"/>
      <c r="K1" s="5"/>
      <c r="L1" s="5"/>
      <c r="M1" s="5"/>
      <c r="N1" s="5"/>
      <c r="O1" s="5"/>
      <c r="P1" s="5"/>
      <c r="Q1" s="5"/>
      <c r="R1" s="5"/>
      <c r="S1" s="31"/>
      <c r="T1" s="31"/>
    </row>
    <row r="2" spans="2:20" ht="38" x14ac:dyDescent="1.25">
      <c r="B2" s="74" t="s">
        <v>14</v>
      </c>
      <c r="C2" s="74"/>
      <c r="D2" s="74"/>
      <c r="E2" s="74"/>
      <c r="F2" s="74"/>
      <c r="G2" s="74"/>
      <c r="H2" s="74"/>
      <c r="I2" s="74"/>
      <c r="J2" s="81" t="s">
        <v>45</v>
      </c>
      <c r="K2" s="81"/>
      <c r="L2" s="81"/>
      <c r="M2" s="81"/>
      <c r="N2" s="33" t="s">
        <v>48</v>
      </c>
      <c r="O2" s="33"/>
      <c r="P2" s="33"/>
      <c r="Q2" s="33"/>
      <c r="R2" s="33"/>
      <c r="S2" s="33"/>
      <c r="T2" s="6"/>
    </row>
    <row r="3" spans="2:20" ht="31.5" x14ac:dyDescent="1.05">
      <c r="B3" s="7"/>
      <c r="C3" s="28" t="s">
        <v>20</v>
      </c>
      <c r="D3" s="7"/>
      <c r="E3" s="7"/>
      <c r="F3" s="7"/>
      <c r="G3" s="28" t="s">
        <v>109</v>
      </c>
      <c r="H3" s="7"/>
      <c r="I3" s="7"/>
      <c r="J3" s="34" t="s">
        <v>110</v>
      </c>
      <c r="K3" s="8"/>
      <c r="L3" s="8"/>
      <c r="M3" s="8"/>
      <c r="N3" s="8"/>
      <c r="O3" s="8"/>
      <c r="P3" s="8"/>
      <c r="Q3" s="8"/>
      <c r="R3" s="8"/>
      <c r="S3" s="8"/>
      <c r="T3" s="9"/>
    </row>
    <row r="4" spans="2:20" ht="22.5" x14ac:dyDescent="0.55000000000000004">
      <c r="B4" s="75" t="s">
        <v>0</v>
      </c>
      <c r="C4" s="76"/>
      <c r="D4" s="76"/>
      <c r="E4" s="76"/>
      <c r="F4" s="76"/>
      <c r="G4" s="76"/>
      <c r="H4" s="76"/>
      <c r="I4" s="76"/>
      <c r="J4" s="76"/>
      <c r="K4" s="76"/>
      <c r="L4" s="76"/>
      <c r="M4" s="76"/>
      <c r="N4" s="76"/>
      <c r="O4" s="76"/>
      <c r="P4" s="76"/>
      <c r="Q4" s="76"/>
      <c r="R4" s="76"/>
      <c r="S4" s="76"/>
      <c r="T4" s="77"/>
    </row>
    <row r="5" spans="2:20" ht="67.900000000000006" customHeight="1" x14ac:dyDescent="0.55000000000000004">
      <c r="B5" s="78" t="s">
        <v>46</v>
      </c>
      <c r="C5" s="79"/>
      <c r="D5" s="79"/>
      <c r="E5" s="79"/>
      <c r="F5" s="79"/>
      <c r="G5" s="79"/>
      <c r="H5" s="79"/>
      <c r="I5" s="79"/>
      <c r="J5" s="79"/>
      <c r="K5" s="79"/>
      <c r="L5" s="79"/>
      <c r="M5" s="79"/>
      <c r="N5" s="79"/>
      <c r="O5" s="79"/>
      <c r="P5" s="79"/>
      <c r="Q5" s="79"/>
      <c r="R5" s="79"/>
      <c r="S5" s="79"/>
      <c r="T5" s="80"/>
    </row>
    <row r="6" spans="2:20" ht="6" customHeight="1" x14ac:dyDescent="0.55000000000000004"/>
    <row r="7" spans="2:20" ht="28.5" x14ac:dyDescent="0.95">
      <c r="B7" s="11">
        <v>1</v>
      </c>
      <c r="C7" s="70" t="s">
        <v>30</v>
      </c>
      <c r="D7" s="71"/>
      <c r="E7" s="72"/>
      <c r="F7" s="10">
        <v>1</v>
      </c>
      <c r="G7" s="73" t="s">
        <v>10</v>
      </c>
      <c r="H7" s="73"/>
      <c r="I7" s="73"/>
      <c r="J7" s="29"/>
      <c r="K7" s="29"/>
      <c r="L7" s="29"/>
      <c r="M7" s="29"/>
      <c r="N7" s="29"/>
      <c r="O7" s="29"/>
      <c r="P7" s="29"/>
      <c r="Q7" s="29"/>
      <c r="R7" s="29"/>
      <c r="S7" s="29"/>
      <c r="T7" s="30"/>
    </row>
    <row r="8" spans="2:20" ht="7.15" customHeight="1" x14ac:dyDescent="0.55000000000000004">
      <c r="B8" s="13"/>
      <c r="T8" s="14"/>
    </row>
    <row r="9" spans="2:20" ht="49.5" customHeight="1" x14ac:dyDescent="0.55000000000000004">
      <c r="B9" s="84" t="s">
        <v>47</v>
      </c>
      <c r="C9" s="85"/>
      <c r="D9" s="85"/>
      <c r="E9" s="85"/>
      <c r="F9" s="85"/>
      <c r="G9" s="85"/>
      <c r="H9" s="85"/>
      <c r="I9" s="85"/>
      <c r="J9" s="85"/>
      <c r="K9" s="85"/>
      <c r="L9" s="85"/>
      <c r="M9" s="85"/>
      <c r="N9" s="85"/>
      <c r="O9" s="85"/>
      <c r="P9" s="85"/>
      <c r="Q9" s="85"/>
      <c r="R9" s="85"/>
      <c r="S9" s="85"/>
      <c r="T9" s="86"/>
    </row>
    <row r="10" spans="2:20" x14ac:dyDescent="0.55000000000000004">
      <c r="B10" s="13"/>
      <c r="T10" s="14"/>
    </row>
    <row r="11" spans="2:20" ht="123" customHeight="1" x14ac:dyDescent="0.55000000000000004">
      <c r="B11" s="78" t="s">
        <v>87</v>
      </c>
      <c r="C11" s="79"/>
      <c r="D11" s="79"/>
      <c r="E11" s="79"/>
      <c r="F11" s="79"/>
      <c r="G11" s="79"/>
      <c r="H11" s="79"/>
      <c r="I11" s="79"/>
      <c r="J11" s="79"/>
      <c r="K11" s="79"/>
      <c r="L11" s="79"/>
      <c r="M11" s="79"/>
      <c r="N11" s="79"/>
      <c r="O11" s="79"/>
      <c r="P11" s="79"/>
      <c r="Q11" s="79"/>
      <c r="R11" s="79"/>
      <c r="S11" s="79"/>
      <c r="T11" s="80"/>
    </row>
    <row r="12" spans="2:20" ht="19.899999999999999" customHeight="1" x14ac:dyDescent="0.55000000000000004">
      <c r="B12" s="36"/>
      <c r="C12" s="37"/>
      <c r="D12" s="37"/>
      <c r="E12" s="37"/>
      <c r="F12" s="37"/>
      <c r="G12" s="37"/>
      <c r="H12" s="37"/>
      <c r="I12" s="37"/>
      <c r="J12" s="37"/>
      <c r="K12" s="37"/>
      <c r="L12" s="37"/>
      <c r="M12" s="37"/>
      <c r="N12" s="37"/>
      <c r="O12" s="37"/>
      <c r="P12" s="37"/>
      <c r="Q12" s="37"/>
      <c r="R12" s="37"/>
      <c r="S12" s="37"/>
      <c r="T12" s="38"/>
    </row>
    <row r="13" spans="2:20" ht="19.899999999999999" customHeight="1" thickBot="1" x14ac:dyDescent="0.6">
      <c r="B13" s="36"/>
      <c r="C13" s="37" t="s">
        <v>34</v>
      </c>
      <c r="D13" s="37"/>
      <c r="E13" s="37"/>
      <c r="F13" s="37"/>
      <c r="G13" s="37"/>
      <c r="H13" s="37"/>
      <c r="I13" s="37"/>
      <c r="J13" s="37"/>
      <c r="K13" s="37"/>
      <c r="L13" s="37"/>
      <c r="M13" s="37"/>
      <c r="N13" s="37"/>
      <c r="O13" s="37"/>
      <c r="P13" s="37"/>
      <c r="Q13" s="37"/>
      <c r="R13" s="37"/>
      <c r="S13" s="37"/>
      <c r="T13" s="38"/>
    </row>
    <row r="14" spans="2:20" ht="19.899999999999999" customHeight="1" thickBot="1" x14ac:dyDescent="0.6">
      <c r="B14" s="36"/>
      <c r="C14" s="35" t="s">
        <v>32</v>
      </c>
      <c r="D14" s="37"/>
      <c r="E14" s="37"/>
      <c r="F14" s="37"/>
      <c r="G14" s="37"/>
      <c r="H14" s="37"/>
      <c r="I14" s="37"/>
      <c r="J14" s="37"/>
      <c r="K14" s="37"/>
      <c r="L14" s="37"/>
      <c r="M14" s="37"/>
      <c r="N14" s="37"/>
      <c r="O14" s="37"/>
      <c r="P14" s="37"/>
      <c r="Q14" s="37"/>
      <c r="R14" s="37"/>
      <c r="S14" s="37"/>
      <c r="T14" s="38"/>
    </row>
    <row r="15" spans="2:20" ht="19.899999999999999" customHeight="1" thickBot="1" x14ac:dyDescent="0.6">
      <c r="B15" s="36"/>
      <c r="C15" s="37"/>
      <c r="D15" s="63" t="s">
        <v>49</v>
      </c>
      <c r="E15" s="64"/>
      <c r="F15" s="37"/>
      <c r="G15" s="37" t="s">
        <v>36</v>
      </c>
      <c r="H15" s="37"/>
      <c r="I15" s="37"/>
      <c r="J15" s="37"/>
      <c r="K15" s="37"/>
      <c r="L15" s="37"/>
      <c r="M15" s="37"/>
      <c r="N15" s="37"/>
      <c r="O15" s="37"/>
      <c r="P15" s="37"/>
      <c r="Q15" s="37"/>
      <c r="R15" s="37"/>
      <c r="S15" s="37"/>
      <c r="T15" s="38"/>
    </row>
    <row r="16" spans="2:20" ht="19.899999999999999" customHeight="1" x14ac:dyDescent="0.55000000000000004">
      <c r="B16" s="36"/>
      <c r="C16" s="37"/>
      <c r="D16" s="37" t="s">
        <v>84</v>
      </c>
      <c r="E16" s="37"/>
      <c r="F16" s="37"/>
      <c r="H16" s="37"/>
      <c r="I16" s="37"/>
      <c r="J16" s="37"/>
      <c r="K16" s="37"/>
      <c r="L16" s="37"/>
      <c r="M16" s="37"/>
      <c r="N16" s="37"/>
      <c r="O16" s="37"/>
      <c r="P16" s="37"/>
      <c r="Q16" s="37"/>
      <c r="R16" s="37"/>
      <c r="S16" s="37"/>
      <c r="T16" s="38"/>
    </row>
    <row r="17" spans="2:21" ht="19.899999999999999" customHeight="1" thickBot="1" x14ac:dyDescent="0.6">
      <c r="B17" s="36"/>
      <c r="C17" s="37"/>
      <c r="D17" s="37"/>
      <c r="E17" s="37"/>
      <c r="F17" s="37"/>
      <c r="G17" s="37"/>
      <c r="H17" s="37"/>
      <c r="I17" s="37"/>
      <c r="J17" s="37"/>
      <c r="K17" s="37"/>
      <c r="L17" s="37"/>
      <c r="M17" s="37"/>
      <c r="N17" s="37"/>
      <c r="O17" s="37"/>
      <c r="P17" s="37"/>
      <c r="Q17" s="37"/>
      <c r="R17" s="37"/>
      <c r="S17" s="37"/>
      <c r="T17" s="38"/>
    </row>
    <row r="18" spans="2:21" ht="19.899999999999999" customHeight="1" thickBot="1" x14ac:dyDescent="0.6">
      <c r="B18" s="68" t="s">
        <v>35</v>
      </c>
      <c r="C18" s="69"/>
      <c r="D18" s="37"/>
      <c r="E18" s="37"/>
      <c r="F18" s="37"/>
      <c r="G18" s="37"/>
      <c r="H18" s="37"/>
      <c r="I18" s="37"/>
      <c r="J18" s="37"/>
      <c r="K18" s="37"/>
      <c r="L18" s="37"/>
      <c r="M18" s="37"/>
      <c r="N18" s="37"/>
      <c r="O18" s="37"/>
      <c r="P18" s="37"/>
      <c r="Q18" s="37"/>
      <c r="R18" s="37"/>
      <c r="S18" s="37"/>
      <c r="T18" s="38"/>
    </row>
    <row r="19" spans="2:21" ht="19.899999999999999" customHeight="1" thickBot="1" x14ac:dyDescent="0.6">
      <c r="B19" s="63" t="s">
        <v>112</v>
      </c>
      <c r="C19" s="64"/>
      <c r="D19" s="65" t="s">
        <v>84</v>
      </c>
      <c r="E19" s="66"/>
      <c r="F19" s="66"/>
      <c r="G19" s="67"/>
      <c r="H19" s="37"/>
      <c r="I19" s="37"/>
      <c r="J19" s="37"/>
      <c r="K19" s="37"/>
      <c r="L19" s="37"/>
      <c r="M19" s="37"/>
      <c r="N19" s="37"/>
      <c r="O19" s="37"/>
      <c r="P19" s="37"/>
      <c r="Q19" s="37"/>
      <c r="R19" s="37"/>
      <c r="S19" s="37"/>
      <c r="T19" s="38"/>
    </row>
    <row r="20" spans="2:21" ht="19.899999999999999" customHeight="1" thickBot="1" x14ac:dyDescent="0.6">
      <c r="B20" s="36"/>
      <c r="C20" s="37"/>
      <c r="D20" s="37"/>
      <c r="E20" s="37"/>
      <c r="F20" s="37"/>
      <c r="G20" s="37"/>
      <c r="H20" s="37"/>
      <c r="I20" s="37"/>
      <c r="J20" s="37"/>
      <c r="K20" s="37"/>
      <c r="L20" s="37"/>
      <c r="M20" s="37"/>
      <c r="N20" s="37"/>
      <c r="O20" s="37"/>
      <c r="P20" s="37"/>
      <c r="Q20" s="37"/>
      <c r="R20" s="37"/>
      <c r="S20" s="37"/>
      <c r="T20" s="38"/>
    </row>
    <row r="21" spans="2:21" ht="29" thickBot="1" x14ac:dyDescent="0.6">
      <c r="B21" s="115" t="s">
        <v>102</v>
      </c>
      <c r="C21" s="58"/>
      <c r="D21" s="58"/>
      <c r="E21" s="58"/>
      <c r="F21" s="58"/>
      <c r="G21" s="58"/>
      <c r="H21" s="58"/>
      <c r="I21" s="58"/>
      <c r="J21" s="58"/>
      <c r="K21" s="58"/>
      <c r="L21" s="58"/>
      <c r="M21" s="58"/>
      <c r="N21" s="58"/>
      <c r="O21" s="58"/>
      <c r="P21" s="58"/>
      <c r="Q21" s="58"/>
      <c r="R21" s="58"/>
      <c r="S21" s="58"/>
      <c r="T21" s="116"/>
    </row>
    <row r="22" spans="2:21" ht="22.5" x14ac:dyDescent="0.55000000000000004">
      <c r="B22" s="105" t="s">
        <v>1</v>
      </c>
      <c r="C22" s="106" t="s">
        <v>2</v>
      </c>
      <c r="D22" s="107"/>
      <c r="E22" s="108"/>
      <c r="F22" s="106" t="s">
        <v>103</v>
      </c>
      <c r="G22" s="107"/>
      <c r="H22" s="107"/>
      <c r="I22" s="107"/>
      <c r="J22" s="108"/>
      <c r="K22" s="109" t="s">
        <v>3</v>
      </c>
      <c r="L22" s="109" t="s">
        <v>4</v>
      </c>
      <c r="M22" s="109" t="s">
        <v>81</v>
      </c>
      <c r="N22" s="109" t="s">
        <v>82</v>
      </c>
      <c r="O22" s="110" t="s">
        <v>105</v>
      </c>
      <c r="P22" s="111" t="s">
        <v>101</v>
      </c>
      <c r="Q22" s="112"/>
      <c r="R22" s="113"/>
      <c r="S22" s="114" t="s">
        <v>96</v>
      </c>
      <c r="T22" s="44" t="s">
        <v>97</v>
      </c>
    </row>
    <row r="23" spans="2:21" ht="22.5" x14ac:dyDescent="0.55000000000000004">
      <c r="B23" s="32" t="s">
        <v>9</v>
      </c>
      <c r="C23" s="83" t="s">
        <v>26</v>
      </c>
      <c r="D23" s="83"/>
      <c r="E23" s="83"/>
      <c r="F23" s="83" t="s">
        <v>12</v>
      </c>
      <c r="G23" s="83"/>
      <c r="H23" s="83"/>
      <c r="I23" s="83"/>
      <c r="J23" s="83"/>
      <c r="K23" s="40" t="s">
        <v>7</v>
      </c>
      <c r="L23" s="40" t="s">
        <v>8</v>
      </c>
      <c r="M23" s="41">
        <f>A①_A事業部_入力!M23</f>
        <v>95</v>
      </c>
      <c r="N23" s="41">
        <v>90</v>
      </c>
      <c r="O23" s="48" t="s">
        <v>104</v>
      </c>
      <c r="S23" s="41">
        <f>N23-M23</f>
        <v>-5</v>
      </c>
    </row>
    <row r="24" spans="2:21" ht="22.5" x14ac:dyDescent="0.55000000000000004">
      <c r="B24" s="32" t="s">
        <v>53</v>
      </c>
      <c r="C24" s="83" t="s">
        <v>52</v>
      </c>
      <c r="D24" s="83"/>
      <c r="E24" s="83"/>
      <c r="F24" s="83" t="s">
        <v>12</v>
      </c>
      <c r="G24" s="83"/>
      <c r="H24" s="83"/>
      <c r="I24" s="83"/>
      <c r="J24" s="83"/>
      <c r="K24" s="40"/>
      <c r="L24" s="40" t="s">
        <v>85</v>
      </c>
      <c r="M24" s="41">
        <f>A①_A事業部_入力!M24</f>
        <v>100</v>
      </c>
      <c r="N24" s="41">
        <v>110</v>
      </c>
      <c r="O24" s="43" t="s">
        <v>100</v>
      </c>
      <c r="S24" s="41">
        <f>N24-M24</f>
        <v>10</v>
      </c>
    </row>
    <row r="25" spans="2:21" ht="18" customHeight="1" x14ac:dyDescent="0.55000000000000004">
      <c r="B25" s="32" t="s">
        <v>25</v>
      </c>
      <c r="C25" s="83" t="s">
        <v>11</v>
      </c>
      <c r="D25" s="83"/>
      <c r="E25" s="83"/>
      <c r="F25" s="82" t="s">
        <v>54</v>
      </c>
      <c r="G25" s="83"/>
      <c r="H25" s="83"/>
      <c r="I25" s="83"/>
      <c r="J25" s="83"/>
      <c r="K25" s="40" t="s">
        <v>7</v>
      </c>
      <c r="L25" s="40" t="s">
        <v>8</v>
      </c>
      <c r="M25" s="41">
        <f>A①_A事業部_入力!M25</f>
        <v>9500</v>
      </c>
      <c r="N25" s="41">
        <v>9900</v>
      </c>
      <c r="O25" s="43" t="s">
        <v>86</v>
      </c>
      <c r="S25" s="41">
        <f>N25-M25</f>
        <v>400</v>
      </c>
    </row>
    <row r="26" spans="2:21" ht="22.5" x14ac:dyDescent="0.55000000000000004">
      <c r="B26" s="32" t="s">
        <v>27</v>
      </c>
      <c r="C26" s="92" t="s">
        <v>51</v>
      </c>
      <c r="D26" s="93"/>
      <c r="E26" s="94"/>
      <c r="F26" s="95" t="s">
        <v>37</v>
      </c>
      <c r="G26" s="93"/>
      <c r="H26" s="93"/>
      <c r="I26" s="93"/>
      <c r="J26" s="94"/>
      <c r="K26" s="32"/>
      <c r="L26" s="32" t="s">
        <v>38</v>
      </c>
      <c r="M26" s="39">
        <f>A①_A事業部_入力!M26</f>
        <v>70</v>
      </c>
      <c r="N26" s="39">
        <v>68.900000000000006</v>
      </c>
      <c r="O26" s="44"/>
      <c r="S26" s="42">
        <f>N26-M26</f>
        <v>-1.0999999999999943</v>
      </c>
      <c r="U26" s="3"/>
    </row>
    <row r="27" spans="2:21" ht="22.5" x14ac:dyDescent="0.55000000000000004">
      <c r="B27" s="32" t="s">
        <v>28</v>
      </c>
      <c r="C27" s="92" t="s">
        <v>60</v>
      </c>
      <c r="D27" s="93"/>
      <c r="E27" s="94"/>
      <c r="F27" s="95" t="s">
        <v>55</v>
      </c>
      <c r="G27" s="93"/>
      <c r="H27" s="93"/>
      <c r="I27" s="93"/>
      <c r="J27" s="94"/>
      <c r="K27" s="32" t="s">
        <v>7</v>
      </c>
      <c r="L27" s="32" t="s">
        <v>8</v>
      </c>
      <c r="M27" s="41">
        <f>A①_A事業部_入力!M27</f>
        <v>6650</v>
      </c>
      <c r="N27" s="2">
        <v>6800</v>
      </c>
      <c r="O27" s="43" t="s">
        <v>86</v>
      </c>
      <c r="S27" s="46">
        <f>-N27+M27</f>
        <v>-150</v>
      </c>
      <c r="U27" s="3"/>
    </row>
    <row r="28" spans="2:21" ht="22.5" x14ac:dyDescent="0.55000000000000004">
      <c r="B28" s="32" t="s">
        <v>56</v>
      </c>
      <c r="C28" s="92" t="s">
        <v>57</v>
      </c>
      <c r="D28" s="93"/>
      <c r="E28" s="94"/>
      <c r="F28" s="95" t="s">
        <v>62</v>
      </c>
      <c r="G28" s="93"/>
      <c r="H28" s="93"/>
      <c r="I28" s="93"/>
      <c r="J28" s="94"/>
      <c r="K28" s="32" t="s">
        <v>7</v>
      </c>
      <c r="L28" s="32" t="s">
        <v>8</v>
      </c>
      <c r="M28" s="41">
        <f>A①_A事業部_入力!M28</f>
        <v>980</v>
      </c>
      <c r="N28" s="2">
        <v>780</v>
      </c>
      <c r="O28" s="43" t="s">
        <v>86</v>
      </c>
      <c r="S28" s="46">
        <f>-N28+M28</f>
        <v>200</v>
      </c>
      <c r="U28" s="3"/>
    </row>
    <row r="29" spans="2:21" ht="22.5" x14ac:dyDescent="0.55000000000000004">
      <c r="B29" s="32" t="s">
        <v>58</v>
      </c>
      <c r="C29" s="92" t="s">
        <v>61</v>
      </c>
      <c r="D29" s="93"/>
      <c r="E29" s="94"/>
      <c r="F29" s="95" t="s">
        <v>63</v>
      </c>
      <c r="G29" s="93"/>
      <c r="H29" s="93"/>
      <c r="I29" s="93"/>
      <c r="J29" s="94"/>
      <c r="K29" s="32" t="s">
        <v>7</v>
      </c>
      <c r="L29" s="32" t="s">
        <v>8</v>
      </c>
      <c r="M29" s="41">
        <f>A①_A事業部_入力!M29</f>
        <v>6800</v>
      </c>
      <c r="N29" s="2">
        <v>6900</v>
      </c>
      <c r="O29" s="43" t="s">
        <v>86</v>
      </c>
      <c r="S29" s="46">
        <f>-N29+M29</f>
        <v>-100</v>
      </c>
      <c r="U29" s="3"/>
    </row>
    <row r="30" spans="2:21" ht="22.5" x14ac:dyDescent="0.55000000000000004">
      <c r="B30" s="32" t="s">
        <v>65</v>
      </c>
      <c r="C30" s="92" t="s">
        <v>59</v>
      </c>
      <c r="D30" s="93"/>
      <c r="E30" s="94"/>
      <c r="F30" s="95" t="s">
        <v>64</v>
      </c>
      <c r="G30" s="93"/>
      <c r="H30" s="93"/>
      <c r="I30" s="93"/>
      <c r="J30" s="94"/>
      <c r="K30" s="32" t="s">
        <v>7</v>
      </c>
      <c r="L30" s="32" t="s">
        <v>8</v>
      </c>
      <c r="M30" s="41">
        <f>A①_A事業部_入力!M30</f>
        <v>1130</v>
      </c>
      <c r="N30" s="2">
        <f>N28+N29-N27</f>
        <v>880</v>
      </c>
      <c r="O30" s="43" t="s">
        <v>86</v>
      </c>
      <c r="S30" s="41">
        <f t="shared" ref="S30:S34" si="0">N30-M30</f>
        <v>-250</v>
      </c>
      <c r="U30" s="3"/>
    </row>
    <row r="31" spans="2:21" ht="22.5" x14ac:dyDescent="0.55000000000000004">
      <c r="B31" s="32" t="s">
        <v>67</v>
      </c>
      <c r="C31" s="92" t="s">
        <v>66</v>
      </c>
      <c r="D31" s="93"/>
      <c r="E31" s="94"/>
      <c r="F31" s="95" t="s">
        <v>68</v>
      </c>
      <c r="G31" s="93"/>
      <c r="H31" s="93"/>
      <c r="I31" s="93"/>
      <c r="J31" s="94"/>
      <c r="K31" s="32" t="s">
        <v>7</v>
      </c>
      <c r="L31" s="32" t="s">
        <v>8</v>
      </c>
      <c r="M31" s="41">
        <f>A①_A事業部_入力!M31</f>
        <v>150</v>
      </c>
      <c r="N31" s="2">
        <f>N30-N28</f>
        <v>100</v>
      </c>
      <c r="O31" s="43" t="s">
        <v>86</v>
      </c>
      <c r="S31" s="41">
        <f t="shared" si="0"/>
        <v>-50</v>
      </c>
      <c r="U31" s="3"/>
    </row>
    <row r="32" spans="2:21" ht="22.5" x14ac:dyDescent="0.55000000000000004">
      <c r="B32" s="32" t="s">
        <v>75</v>
      </c>
      <c r="C32" s="92" t="s">
        <v>73</v>
      </c>
      <c r="D32" s="93"/>
      <c r="E32" s="94"/>
      <c r="F32" s="95" t="s">
        <v>74</v>
      </c>
      <c r="G32" s="93"/>
      <c r="H32" s="93"/>
      <c r="I32" s="93"/>
      <c r="J32" s="94"/>
      <c r="K32" s="32" t="s">
        <v>7</v>
      </c>
      <c r="L32" s="32" t="s">
        <v>8</v>
      </c>
      <c r="M32" s="41">
        <f>A①_A事業部_入力!M32</f>
        <v>2850</v>
      </c>
      <c r="N32" s="2">
        <f>N25-N27</f>
        <v>3100</v>
      </c>
      <c r="O32" s="43" t="s">
        <v>86</v>
      </c>
      <c r="S32" s="41">
        <f t="shared" si="0"/>
        <v>250</v>
      </c>
      <c r="U32" s="3"/>
    </row>
    <row r="33" spans="1:21" ht="22.5" x14ac:dyDescent="0.55000000000000004">
      <c r="B33" s="32" t="s">
        <v>76</v>
      </c>
      <c r="C33" s="92" t="s">
        <v>77</v>
      </c>
      <c r="D33" s="93"/>
      <c r="E33" s="94"/>
      <c r="F33" s="95" t="s">
        <v>78</v>
      </c>
      <c r="G33" s="93"/>
      <c r="H33" s="93"/>
      <c r="I33" s="93"/>
      <c r="J33" s="94"/>
      <c r="K33" s="32"/>
      <c r="L33" s="32" t="s">
        <v>38</v>
      </c>
      <c r="M33" s="39">
        <f>ROUND(M32/M$25*100,1)</f>
        <v>30</v>
      </c>
      <c r="N33" s="39">
        <f>ROUND(N32/N$25*100,1)</f>
        <v>31.3</v>
      </c>
      <c r="O33" s="48" t="s">
        <v>104</v>
      </c>
      <c r="S33" s="42">
        <f t="shared" si="0"/>
        <v>1.3000000000000007</v>
      </c>
      <c r="U33" s="3"/>
    </row>
    <row r="34" spans="1:21" ht="21.65" customHeight="1" x14ac:dyDescent="0.55000000000000004">
      <c r="B34" s="32" t="s">
        <v>41</v>
      </c>
      <c r="C34" s="96" t="s">
        <v>71</v>
      </c>
      <c r="D34" s="97"/>
      <c r="E34" s="98"/>
      <c r="F34" s="99" t="s">
        <v>69</v>
      </c>
      <c r="G34" s="97"/>
      <c r="H34" s="97"/>
      <c r="I34" s="97"/>
      <c r="J34" s="98"/>
      <c r="K34" s="32"/>
      <c r="L34" s="32" t="s">
        <v>38</v>
      </c>
      <c r="M34" s="39">
        <f>A①_A事業部_入力!M34</f>
        <v>10</v>
      </c>
      <c r="N34" s="39">
        <v>10</v>
      </c>
      <c r="O34" s="48" t="s">
        <v>104</v>
      </c>
      <c r="S34" s="42">
        <f t="shared" si="0"/>
        <v>0</v>
      </c>
      <c r="U34" s="3"/>
    </row>
    <row r="35" spans="1:21" ht="22.5" x14ac:dyDescent="0.55000000000000004">
      <c r="B35" s="32" t="s">
        <v>42</v>
      </c>
      <c r="C35" s="96" t="s">
        <v>72</v>
      </c>
      <c r="D35" s="97"/>
      <c r="E35" s="98"/>
      <c r="F35" s="99" t="s">
        <v>70</v>
      </c>
      <c r="G35" s="97"/>
      <c r="H35" s="97"/>
      <c r="I35" s="97"/>
      <c r="J35" s="98"/>
      <c r="K35" s="32" t="s">
        <v>7</v>
      </c>
      <c r="L35" s="32" t="s">
        <v>8</v>
      </c>
      <c r="M35" s="2">
        <f>ROUND(M$25*M34/100,0)</f>
        <v>950</v>
      </c>
      <c r="N35" s="2">
        <v>900</v>
      </c>
      <c r="O35" s="45" t="s">
        <v>86</v>
      </c>
      <c r="P35" s="101" t="s">
        <v>94</v>
      </c>
      <c r="Q35" s="102"/>
      <c r="R35" s="103"/>
      <c r="S35" s="100">
        <f>-N35+M35</f>
        <v>50</v>
      </c>
      <c r="U35" s="3"/>
    </row>
    <row r="36" spans="1:21" ht="22.5" x14ac:dyDescent="0.55000000000000004">
      <c r="B36" s="32" t="s">
        <v>43</v>
      </c>
      <c r="C36" s="96" t="s">
        <v>39</v>
      </c>
      <c r="D36" s="97"/>
      <c r="E36" s="98"/>
      <c r="F36" s="99" t="s">
        <v>79</v>
      </c>
      <c r="G36" s="97"/>
      <c r="H36" s="97"/>
      <c r="I36" s="97"/>
      <c r="J36" s="98"/>
      <c r="K36" s="32" t="s">
        <v>7</v>
      </c>
      <c r="L36" s="32" t="s">
        <v>8</v>
      </c>
      <c r="M36" s="2">
        <f>M32-M35</f>
        <v>1900</v>
      </c>
      <c r="N36" s="2">
        <f>N32-N35</f>
        <v>2200</v>
      </c>
      <c r="O36" s="48" t="s">
        <v>104</v>
      </c>
      <c r="S36" s="41">
        <f>N36-M36</f>
        <v>300</v>
      </c>
      <c r="U36" s="3"/>
    </row>
    <row r="37" spans="1:21" ht="21.65" customHeight="1" x14ac:dyDescent="0.55000000000000004">
      <c r="B37" s="32" t="s">
        <v>29</v>
      </c>
      <c r="C37" s="87" t="s">
        <v>40</v>
      </c>
      <c r="D37" s="87"/>
      <c r="E37" s="87"/>
      <c r="F37" s="88" t="s">
        <v>80</v>
      </c>
      <c r="G37" s="87"/>
      <c r="H37" s="87"/>
      <c r="I37" s="87"/>
      <c r="J37" s="87"/>
      <c r="K37" s="32"/>
      <c r="L37" s="32" t="s">
        <v>38</v>
      </c>
      <c r="M37" s="39">
        <f>ROUND(M36/M25*100,0)</f>
        <v>20</v>
      </c>
      <c r="N37" s="39">
        <f>ROUND(N36/N25*100,0)</f>
        <v>22</v>
      </c>
      <c r="O37" s="48" t="s">
        <v>104</v>
      </c>
      <c r="S37" s="42">
        <f t="shared" ref="S37" si="1">N37-M37</f>
        <v>2</v>
      </c>
      <c r="U37" s="3"/>
    </row>
    <row r="38" spans="1:21" ht="42" customHeight="1" x14ac:dyDescent="0.55000000000000004">
      <c r="A38" s="3"/>
      <c r="B38" s="32" t="s">
        <v>44</v>
      </c>
      <c r="C38" s="96" t="s">
        <v>88</v>
      </c>
      <c r="D38" s="97"/>
      <c r="E38" s="98"/>
      <c r="F38" s="99" t="s">
        <v>89</v>
      </c>
      <c r="G38" s="97"/>
      <c r="H38" s="97"/>
      <c r="I38" s="97"/>
      <c r="J38" s="98"/>
      <c r="K38" s="32" t="s">
        <v>7</v>
      </c>
      <c r="L38" s="32" t="s">
        <v>8</v>
      </c>
      <c r="M38" s="2">
        <v>1000</v>
      </c>
      <c r="N38" s="2">
        <v>1100</v>
      </c>
      <c r="O38" s="45" t="s">
        <v>86</v>
      </c>
      <c r="P38" s="104" t="s">
        <v>95</v>
      </c>
      <c r="Q38" s="102"/>
      <c r="R38" s="103"/>
      <c r="S38" s="100">
        <f>-N38+M38</f>
        <v>-100</v>
      </c>
      <c r="U38" s="3"/>
    </row>
    <row r="39" spans="1:21" ht="22.5" x14ac:dyDescent="0.55000000000000004">
      <c r="B39" s="32" t="s">
        <v>90</v>
      </c>
      <c r="C39" s="96" t="s">
        <v>91</v>
      </c>
      <c r="D39" s="97"/>
      <c r="E39" s="98"/>
      <c r="F39" s="99" t="s">
        <v>92</v>
      </c>
      <c r="G39" s="97"/>
      <c r="H39" s="97"/>
      <c r="I39" s="97"/>
      <c r="J39" s="98"/>
      <c r="K39" s="32" t="s">
        <v>7</v>
      </c>
      <c r="L39" s="32" t="s">
        <v>8</v>
      </c>
      <c r="M39" s="2">
        <f>M36-M38</f>
        <v>900</v>
      </c>
      <c r="N39" s="2">
        <f>N36-N38</f>
        <v>1100</v>
      </c>
      <c r="O39" s="48" t="s">
        <v>104</v>
      </c>
      <c r="S39" s="41">
        <f>N39-M39</f>
        <v>200</v>
      </c>
    </row>
    <row r="40" spans="1:21" ht="22.5" x14ac:dyDescent="0.55000000000000004">
      <c r="B40" s="32" t="s">
        <v>106</v>
      </c>
      <c r="C40" s="87" t="s">
        <v>40</v>
      </c>
      <c r="D40" s="87"/>
      <c r="E40" s="87"/>
      <c r="F40" s="88" t="s">
        <v>93</v>
      </c>
      <c r="G40" s="87"/>
      <c r="H40" s="87"/>
      <c r="I40" s="87"/>
      <c r="J40" s="87"/>
      <c r="K40" s="32"/>
      <c r="L40" s="32" t="s">
        <v>38</v>
      </c>
      <c r="M40" s="39">
        <f>ROUND(M39/M25*100,1)</f>
        <v>9.5</v>
      </c>
      <c r="N40" s="39">
        <f>ROUND(N39/N25*100,1)</f>
        <v>11.1</v>
      </c>
      <c r="O40" s="48" t="s">
        <v>104</v>
      </c>
      <c r="S40" s="42">
        <f t="shared" ref="S40" si="2">N40-M40</f>
        <v>1.5999999999999996</v>
      </c>
    </row>
    <row r="42" spans="1:21" x14ac:dyDescent="0.55000000000000004">
      <c r="R42" s="47" t="s">
        <v>97</v>
      </c>
      <c r="S42" s="44" t="s">
        <v>98</v>
      </c>
      <c r="T42" s="44"/>
    </row>
    <row r="43" spans="1:21" x14ac:dyDescent="0.55000000000000004">
      <c r="S43" s="44" t="s">
        <v>99</v>
      </c>
    </row>
  </sheetData>
  <mergeCells count="54">
    <mergeCell ref="P35:R35"/>
    <mergeCell ref="P38:R38"/>
    <mergeCell ref="P22:R22"/>
    <mergeCell ref="C33:E33"/>
    <mergeCell ref="F33:J33"/>
    <mergeCell ref="C34:E34"/>
    <mergeCell ref="F34:J34"/>
    <mergeCell ref="C35:E35"/>
    <mergeCell ref="F35:J35"/>
    <mergeCell ref="C36:E36"/>
    <mergeCell ref="F36:J36"/>
    <mergeCell ref="C37:E37"/>
    <mergeCell ref="F37:J37"/>
    <mergeCell ref="C38:E38"/>
    <mergeCell ref="F38:J38"/>
    <mergeCell ref="C32:E32"/>
    <mergeCell ref="C39:E39"/>
    <mergeCell ref="F39:J39"/>
    <mergeCell ref="C40:E40"/>
    <mergeCell ref="F40:J40"/>
    <mergeCell ref="C26:E26"/>
    <mergeCell ref="F26:J26"/>
    <mergeCell ref="C27:E27"/>
    <mergeCell ref="F27:J27"/>
    <mergeCell ref="C28:E28"/>
    <mergeCell ref="F28:J28"/>
    <mergeCell ref="C29:E29"/>
    <mergeCell ref="F29:J29"/>
    <mergeCell ref="C30:E30"/>
    <mergeCell ref="F30:J30"/>
    <mergeCell ref="C31:E31"/>
    <mergeCell ref="F31:J31"/>
    <mergeCell ref="F32:J32"/>
    <mergeCell ref="B21:T21"/>
    <mergeCell ref="C22:E22"/>
    <mergeCell ref="F22:J22"/>
    <mergeCell ref="B9:T9"/>
    <mergeCell ref="B11:T11"/>
    <mergeCell ref="D15:E15"/>
    <mergeCell ref="B19:C19"/>
    <mergeCell ref="C23:E23"/>
    <mergeCell ref="F23:J23"/>
    <mergeCell ref="C24:E24"/>
    <mergeCell ref="F24:J24"/>
    <mergeCell ref="C25:E25"/>
    <mergeCell ref="F25:J25"/>
    <mergeCell ref="B18:C18"/>
    <mergeCell ref="D19:G19"/>
    <mergeCell ref="B2:I2"/>
    <mergeCell ref="B4:T4"/>
    <mergeCell ref="B5:T5"/>
    <mergeCell ref="C7:E7"/>
    <mergeCell ref="G7:I7"/>
    <mergeCell ref="J2:M2"/>
  </mergeCells>
  <phoneticPr fontId="1"/>
  <printOptions horizontalCentered="1"/>
  <pageMargins left="0" right="0" top="0.59055118110236227" bottom="0.74803149606299213" header="0.31496062992125984" footer="0.31496062992125984"/>
  <pageSetup paperSize="8" scale="60" orientation="portrait"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演習の趣旨と利用方法</vt:lpstr>
      <vt:lpstr>A_EXCEL予算実務→</vt:lpstr>
      <vt:lpstr>A①_A事業部_入力</vt:lpstr>
      <vt:lpstr>A①_A事業部_出力</vt:lpstr>
      <vt:lpstr>A①_A事業部_出力!Print_Area</vt:lpstr>
      <vt:lpstr>A①_A事業部_入力!Print_Area</vt:lpstr>
      <vt:lpstr>演習の趣旨と利用方法!Print_Area</vt:lpstr>
      <vt:lpstr>A①_A事業部_出力!Print_Titles</vt:lpstr>
      <vt:lpstr>A①_A事業部_入力!Print_Titles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2022-12-15T13:09:30Z</cp:lastPrinted>
  <dcterms:created xsi:type="dcterms:W3CDTF">2021-09-20T04:00:10Z</dcterms:created>
  <dcterms:modified xsi:type="dcterms:W3CDTF">2022-12-15T22:52:27Z</dcterms:modified>
</cp:coreProperties>
</file>